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LRSVR04-DC\Bidding\"/>
    </mc:Choice>
  </mc:AlternateContent>
  <bookViews>
    <workbookView xWindow="240" yWindow="270" windowWidth="21075" windowHeight="11955"/>
  </bookViews>
  <sheets>
    <sheet name="TABLE 7.EQ" sheetId="3" r:id="rId1"/>
    <sheet name="CALCS" sheetId="2" state="hidden" r:id="rId2"/>
    <sheet name="DATA" sheetId="1" state="hidden" r:id="rId3"/>
  </sheets>
  <calcPr calcId="152511"/>
</workbook>
</file>

<file path=xl/calcChain.xml><?xml version="1.0" encoding="utf-8"?>
<calcChain xmlns="http://schemas.openxmlformats.org/spreadsheetml/2006/main">
  <c r="H22" i="2" l="1"/>
  <c r="A203" i="1"/>
  <c r="A254" i="1"/>
  <c r="A251" i="1"/>
  <c r="A248" i="1"/>
  <c r="A245" i="1"/>
  <c r="A242" i="1"/>
  <c r="A239" i="1"/>
  <c r="A236" i="1"/>
  <c r="A233" i="1"/>
  <c r="A230" i="1"/>
  <c r="A227" i="1"/>
  <c r="A224" i="1"/>
  <c r="A221" i="1"/>
  <c r="A218" i="1"/>
  <c r="A215" i="1"/>
  <c r="A212" i="1"/>
  <c r="A209" i="1"/>
  <c r="A206" i="1"/>
  <c r="A200" i="1"/>
  <c r="A197" i="1"/>
  <c r="A194" i="1"/>
  <c r="A191" i="1"/>
  <c r="A188" i="1"/>
  <c r="A185" i="1"/>
  <c r="A182" i="1"/>
  <c r="A179" i="1"/>
  <c r="A176" i="1"/>
  <c r="A173" i="1"/>
  <c r="A170" i="1"/>
  <c r="A167" i="1"/>
  <c r="A164" i="1"/>
  <c r="A161" i="1"/>
  <c r="A158" i="1"/>
  <c r="A155" i="1"/>
  <c r="A152" i="1"/>
  <c r="A149" i="1"/>
  <c r="A146" i="1"/>
  <c r="A143" i="1"/>
  <c r="A140" i="1"/>
  <c r="A137" i="1"/>
  <c r="A134" i="1"/>
  <c r="A131" i="1"/>
  <c r="A128" i="1"/>
  <c r="A125" i="1"/>
  <c r="A122" i="1"/>
  <c r="A119" i="1"/>
  <c r="A116" i="1"/>
  <c r="A113" i="1"/>
  <c r="A110" i="1"/>
  <c r="A107" i="1"/>
  <c r="A104" i="1"/>
  <c r="A101" i="1"/>
  <c r="A98" i="1"/>
  <c r="A95" i="1"/>
  <c r="A92" i="1"/>
  <c r="A89" i="1"/>
  <c r="A86" i="1"/>
  <c r="A83" i="1"/>
  <c r="A80" i="1"/>
  <c r="A77" i="1"/>
  <c r="A74" i="1"/>
  <c r="A71" i="1"/>
  <c r="A68" i="1"/>
  <c r="A65" i="1"/>
  <c r="A62" i="1"/>
  <c r="A59" i="1"/>
  <c r="A56" i="1"/>
  <c r="A53" i="1"/>
  <c r="A50" i="1"/>
  <c r="A47" i="1"/>
  <c r="A44" i="1"/>
  <c r="A41" i="1"/>
  <c r="A38" i="1"/>
  <c r="A35" i="1"/>
  <c r="A32" i="1"/>
  <c r="A29" i="1"/>
  <c r="A26" i="1"/>
  <c r="A23" i="1"/>
  <c r="A20" i="1"/>
  <c r="A17" i="1"/>
  <c r="A14" i="1"/>
  <c r="A11" i="1"/>
  <c r="A8" i="1"/>
  <c r="A5" i="1"/>
  <c r="D7" i="2"/>
  <c r="D6" i="2"/>
  <c r="D5" i="2"/>
  <c r="C10" i="2" s="1"/>
  <c r="D9" i="2" l="1"/>
  <c r="D10" i="2" l="1"/>
  <c r="C11" i="2" s="1"/>
  <c r="D30" i="2" l="1"/>
  <c r="D23" i="2"/>
  <c r="D15" i="2"/>
  <c r="D29" i="2"/>
  <c r="D22" i="2"/>
  <c r="D14" i="2"/>
  <c r="C19" i="2"/>
  <c r="C26" i="2" s="1"/>
  <c r="J5" i="3"/>
  <c r="D32" i="2" l="1"/>
  <c r="D17" i="2"/>
  <c r="D25" i="2"/>
  <c r="D24" i="2"/>
  <c r="D31" i="2"/>
  <c r="D16" i="2"/>
  <c r="D33" i="2" l="1"/>
  <c r="D18" i="2"/>
  <c r="D26" i="2"/>
  <c r="H23" i="2" l="1"/>
  <c r="J7" i="3" s="1"/>
</calcChain>
</file>

<file path=xl/sharedStrings.xml><?xml version="1.0" encoding="utf-8"?>
<sst xmlns="http://schemas.openxmlformats.org/spreadsheetml/2006/main" count="288" uniqueCount="97">
  <si>
    <t xml:space="preserve"> </t>
  </si>
  <si>
    <t>Spc</t>
  </si>
  <si>
    <t>Lateral Loading</t>
  </si>
  <si>
    <t>Member</t>
  </si>
  <si>
    <t>o.c.</t>
  </si>
  <si>
    <t>Def. Coef. =</t>
  </si>
  <si>
    <t>psf</t>
  </si>
  <si>
    <t>Identification</t>
  </si>
  <si>
    <t>in</t>
  </si>
  <si>
    <t>L/</t>
  </si>
  <si>
    <t>S125-018</t>
  </si>
  <si>
    <t>lb/ft</t>
  </si>
  <si>
    <t>(50ksi)</t>
  </si>
  <si>
    <t>S125-027</t>
  </si>
  <si>
    <t>S125-030</t>
  </si>
  <si>
    <t>S137-027</t>
  </si>
  <si>
    <t>S137-030</t>
  </si>
  <si>
    <t>S162-027</t>
  </si>
  <si>
    <t>S162-030</t>
  </si>
  <si>
    <t>S200-030</t>
  </si>
  <si>
    <t>TABLE 7--LIMITING HEIGHTS FOR INTERIOR NON-BEARING WALL STUDS (ft) 1,2,3</t>
  </si>
  <si>
    <t>For SI: 1 inch = 25.4 mm, 1 foot = 305 mm, 1 psf = 47.88 pa.</t>
  </si>
  <si>
    <t>WEB</t>
  </si>
  <si>
    <t>FLANGE</t>
  </si>
  <si>
    <t>GAUGE</t>
  </si>
  <si>
    <t>018</t>
  </si>
  <si>
    <t>027</t>
  </si>
  <si>
    <t>030</t>
  </si>
  <si>
    <t>3D4</t>
  </si>
  <si>
    <t>WEB:</t>
  </si>
  <si>
    <t>FLANGE:</t>
  </si>
  <si>
    <t>GAUGE:</t>
  </si>
  <si>
    <t>MAX HEIGHT:</t>
  </si>
  <si>
    <t>SPACING</t>
  </si>
  <si>
    <t>FT</t>
  </si>
  <si>
    <t xml:space="preserve">SHAPE: </t>
  </si>
  <si>
    <t>O.C.</t>
  </si>
  <si>
    <t>*IF MAX HEIGHT = 0, THEN IT IS NOT IN OUR ICC</t>
  </si>
  <si>
    <t>16" O.C.</t>
  </si>
  <si>
    <t>12" O.C.</t>
  </si>
  <si>
    <t>24" O.C.</t>
  </si>
  <si>
    <t>" O.C</t>
  </si>
  <si>
    <t xml:space="preserve">STUD SPACING: </t>
  </si>
  <si>
    <t>REFER TO STEELER ICC REPORT IF DIFFERS</t>
  </si>
  <si>
    <t>S125-3D4</t>
  </si>
  <si>
    <t>S137-3D4</t>
  </si>
  <si>
    <t>S150-3D4</t>
  </si>
  <si>
    <t>S162-3D4</t>
  </si>
  <si>
    <t xml:space="preserve">O.C. </t>
  </si>
  <si>
    <t>MAX HEIGHT</t>
  </si>
  <si>
    <r>
      <rPr>
        <sz val="8"/>
        <rFont val="Palatino Linotype"/>
        <family val="18"/>
      </rPr>
      <t>162S125-3D4</t>
    </r>
  </si>
  <si>
    <r>
      <rPr>
        <sz val="8"/>
        <rFont val="Palatino Linotype"/>
        <family val="18"/>
      </rPr>
      <t>162S162-3D4</t>
    </r>
  </si>
  <si>
    <r>
      <rPr>
        <sz val="8"/>
        <rFont val="Palatino Linotype"/>
        <family val="18"/>
      </rPr>
      <t>250S125-3D4</t>
    </r>
  </si>
  <si>
    <r>
      <rPr>
        <sz val="8"/>
        <rFont val="Palatino Linotype"/>
        <family val="18"/>
      </rPr>
      <t>250S162-3D4</t>
    </r>
  </si>
  <si>
    <r>
      <rPr>
        <sz val="8"/>
        <rFont val="Palatino Linotype"/>
        <family val="18"/>
      </rPr>
      <t>350S125-3D4</t>
    </r>
  </si>
  <si>
    <r>
      <rPr>
        <sz val="8"/>
        <rFont val="Palatino Linotype"/>
        <family val="18"/>
      </rPr>
      <t>350S162-3D4</t>
    </r>
  </si>
  <si>
    <r>
      <rPr>
        <sz val="8"/>
        <rFont val="Palatino Linotype"/>
        <family val="18"/>
      </rPr>
      <t>362S125-3D4</t>
    </r>
  </si>
  <si>
    <r>
      <rPr>
        <sz val="8"/>
        <rFont val="Palatino Linotype"/>
        <family val="18"/>
      </rPr>
      <t>362S162-3D4</t>
    </r>
  </si>
  <si>
    <r>
      <rPr>
        <sz val="8"/>
        <rFont val="Palatino Linotype"/>
        <family val="18"/>
      </rPr>
      <t>400S125-3D4</t>
    </r>
  </si>
  <si>
    <r>
      <rPr>
        <sz val="8"/>
        <rFont val="Palatino Linotype"/>
        <family val="18"/>
      </rPr>
      <t>400S162-3D4</t>
    </r>
  </si>
  <si>
    <r>
      <rPr>
        <sz val="8"/>
        <rFont val="Palatino Linotype"/>
        <family val="18"/>
      </rPr>
      <t>550S125-3D4</t>
    </r>
  </si>
  <si>
    <r>
      <rPr>
        <sz val="8"/>
        <rFont val="Palatino Linotype"/>
        <family val="18"/>
      </rPr>
      <t>550S162-3D4</t>
    </r>
  </si>
  <si>
    <r>
      <rPr>
        <sz val="8"/>
        <rFont val="Palatino Linotype"/>
        <family val="18"/>
      </rPr>
      <t>600S162-3D4</t>
    </r>
  </si>
  <si>
    <t>25T</t>
  </si>
  <si>
    <t>20T</t>
  </si>
  <si>
    <t>162S125-25T</t>
  </si>
  <si>
    <t>250S125-25T</t>
  </si>
  <si>
    <t>350S125-25T</t>
  </si>
  <si>
    <t>362S125-25T</t>
  </si>
  <si>
    <t>400S125-25T</t>
  </si>
  <si>
    <t>550S125-25T</t>
  </si>
  <si>
    <t>162S125-20T</t>
  </si>
  <si>
    <t>162S143-20T</t>
  </si>
  <si>
    <t>250S125-20T</t>
  </si>
  <si>
    <t>250S143-20T</t>
  </si>
  <si>
    <t>350S125-20T</t>
  </si>
  <si>
    <t>350S143-20T</t>
  </si>
  <si>
    <t>362S125-20T</t>
  </si>
  <si>
    <t>362S143-20T</t>
  </si>
  <si>
    <t>400S125-20T</t>
  </si>
  <si>
    <t>550S125-20T</t>
  </si>
  <si>
    <t>400S143-20T</t>
  </si>
  <si>
    <t>550S143-20T</t>
  </si>
  <si>
    <t>600S125-20T</t>
  </si>
  <si>
    <t>600S143-20T</t>
  </si>
  <si>
    <t>162S143-3D4</t>
  </si>
  <si>
    <t>250S143-3D4</t>
  </si>
  <si>
    <t>350S143-3D4</t>
  </si>
  <si>
    <t>362S143-3D4</t>
  </si>
  <si>
    <t>400S143-3D4</t>
  </si>
  <si>
    <t>550S143-3D4</t>
  </si>
  <si>
    <t>600S143-3D4</t>
  </si>
  <si>
    <t>LIMITING HEIGHTS FOR INTERIOR NON-STRUCTURAL STUDS</t>
  </si>
  <si>
    <t>**</t>
  </si>
  <si>
    <t>***</t>
  </si>
  <si>
    <t>600S125-3D4</t>
  </si>
  <si>
    <r>
      <t>MAX HEIGHT IS FOR</t>
    </r>
    <r>
      <rPr>
        <b/>
        <u/>
        <sz val="12"/>
        <color rgb="FFFF0000"/>
        <rFont val="Palatino Linotype"/>
        <family val="1"/>
      </rPr>
      <t xml:space="preserve"> </t>
    </r>
    <r>
      <rPr>
        <b/>
        <u/>
        <sz val="14"/>
        <color rgb="FFFF0000"/>
        <rFont val="Palatino Linotype"/>
        <family val="1"/>
      </rPr>
      <t>L/120, 5PSF</t>
    </r>
    <r>
      <rPr>
        <b/>
        <u/>
        <sz val="12"/>
        <color rgb="FFFF0000"/>
        <rFont val="Palatino Linotype"/>
        <family val="1"/>
      </rPr>
      <t xml:space="preserve"> </t>
    </r>
    <r>
      <rPr>
        <b/>
        <sz val="12"/>
        <color theme="1"/>
        <rFont val="Palatino Linotype"/>
        <family val="1"/>
      </rPr>
      <t xml:space="preserve">ONLY,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</si>
</sst>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Palatino Linotype"/>
      <family val="2"/>
    </font>
    <font>
      <sz val="8"/>
      <name val="Palatino Linotype"/>
      <family val="18"/>
    </font>
    <font>
      <sz val="11"/>
      <color theme="1"/>
      <name val="Palatino Linotype"/>
      <family val="1"/>
    </font>
    <font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u/>
      <sz val="12"/>
      <color rgb="FFFF0000"/>
      <name val="Palatino Linotype"/>
      <family val="1"/>
    </font>
    <font>
      <b/>
      <u/>
      <sz val="14"/>
      <color rgb="FFFF000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B8C8D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rgb="FFD0D0D0"/>
      </top>
      <bottom style="thin">
        <color rgb="FFD0D0D0"/>
      </bottom>
      <diagonal/>
    </border>
    <border>
      <left/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/>
      <top/>
      <bottom style="thin">
        <color rgb="FFD0D0D0"/>
      </bottom>
      <diagonal/>
    </border>
    <border>
      <left style="thin">
        <color rgb="FFD0D0D0"/>
      </left>
      <right/>
      <top style="thin">
        <color rgb="FFD0D0D0"/>
      </top>
      <bottom/>
      <diagonal/>
    </border>
    <border>
      <left style="thin">
        <color rgb="FFD0D0D0"/>
      </left>
      <right/>
      <top/>
      <bottom/>
      <diagonal/>
    </border>
    <border>
      <left style="thin">
        <color rgb="FFD0D0D0"/>
      </left>
      <right/>
      <top/>
      <bottom style="thin">
        <color rgb="FF004164"/>
      </bottom>
      <diagonal/>
    </border>
    <border>
      <left style="thin">
        <color rgb="FFD0D0D0"/>
      </left>
      <right/>
      <top style="thin">
        <color rgb="FF0041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0" fontId="3" fillId="3" borderId="22" xfId="2" applyFill="1" applyBorder="1" applyAlignment="1"/>
    <xf numFmtId="0" fontId="3" fillId="3" borderId="20" xfId="2" applyFill="1" applyBorder="1" applyAlignment="1"/>
    <xf numFmtId="0" fontId="3" fillId="4" borderId="22" xfId="2" applyFill="1" applyBorder="1" applyAlignment="1"/>
    <xf numFmtId="0" fontId="3" fillId="4" borderId="20" xfId="2" applyFill="1" applyBorder="1" applyAlignment="1"/>
    <xf numFmtId="0" fontId="3" fillId="3" borderId="21" xfId="2" applyFill="1" applyBorder="1" applyAlignment="1"/>
    <xf numFmtId="0" fontId="3" fillId="3" borderId="22" xfId="2" applyFill="1" applyBorder="1" applyAlignment="1"/>
    <xf numFmtId="0" fontId="3" fillId="3" borderId="20" xfId="2" applyFill="1" applyBorder="1" applyAlignment="1"/>
    <xf numFmtId="0" fontId="3" fillId="4" borderId="21" xfId="2" applyFill="1" applyBorder="1" applyAlignment="1"/>
    <xf numFmtId="0" fontId="3" fillId="4" borderId="22" xfId="2" applyFill="1" applyBorder="1" applyAlignment="1"/>
    <xf numFmtId="0" fontId="3" fillId="4" borderId="20" xfId="2" applyFill="1" applyBorder="1" applyAlignment="1"/>
    <xf numFmtId="0" fontId="3" fillId="3" borderId="23" xfId="2" applyFill="1" applyBorder="1" applyAlignment="1"/>
    <xf numFmtId="0" fontId="3" fillId="4" borderId="24" xfId="2" applyFill="1" applyBorder="1" applyAlignment="1"/>
    <xf numFmtId="0" fontId="0" fillId="0" borderId="0" xfId="0" applyAlignment="1">
      <alignment horizontal="right"/>
    </xf>
    <xf numFmtId="0" fontId="3" fillId="3" borderId="21" xfId="2" applyFill="1" applyBorder="1" applyAlignment="1"/>
    <xf numFmtId="0" fontId="3" fillId="3" borderId="22" xfId="2" applyFill="1" applyBorder="1" applyAlignment="1"/>
    <xf numFmtId="0" fontId="3" fillId="3" borderId="20" xfId="2" applyFill="1" applyBorder="1" applyAlignment="1"/>
    <xf numFmtId="0" fontId="3" fillId="4" borderId="21" xfId="2" applyFill="1" applyBorder="1" applyAlignment="1"/>
    <xf numFmtId="0" fontId="3" fillId="4" borderId="22" xfId="2" applyFill="1" applyBorder="1" applyAlignment="1"/>
    <xf numFmtId="0" fontId="3" fillId="4" borderId="20" xfId="2" applyFill="1" applyBorder="1" applyAlignment="1"/>
    <xf numFmtId="0" fontId="3" fillId="3" borderId="22" xfId="2" applyFill="1" applyBorder="1" applyAlignment="1"/>
    <xf numFmtId="0" fontId="3" fillId="3" borderId="20" xfId="2" applyFill="1" applyBorder="1" applyAlignment="1"/>
    <xf numFmtId="0" fontId="3" fillId="4" borderId="21" xfId="2" applyFill="1" applyBorder="1" applyAlignment="1"/>
    <xf numFmtId="0" fontId="3" fillId="4" borderId="22" xfId="2" applyFill="1" applyBorder="1" applyAlignment="1"/>
    <xf numFmtId="164" fontId="4" fillId="3" borderId="18" xfId="2" applyNumberFormat="1" applyFont="1" applyFill="1" applyBorder="1" applyAlignment="1">
      <alignment vertical="top"/>
    </xf>
    <xf numFmtId="164" fontId="4" fillId="3" borderId="19" xfId="2" applyNumberFormat="1" applyFont="1" applyFill="1" applyBorder="1" applyAlignment="1">
      <alignment vertical="top" wrapText="1"/>
    </xf>
    <xf numFmtId="0" fontId="5" fillId="3" borderId="21" xfId="2" applyFont="1" applyFill="1" applyBorder="1" applyAlignment="1"/>
    <xf numFmtId="0" fontId="5" fillId="4" borderId="21" xfId="2" applyFont="1" applyFill="1" applyBorder="1" applyAlignment="1"/>
    <xf numFmtId="0" fontId="5" fillId="3" borderId="22" xfId="2" applyFont="1" applyFill="1" applyBorder="1" applyAlignment="1"/>
    <xf numFmtId="2" fontId="0" fillId="0" borderId="0" xfId="0" applyNumberFormat="1" applyAlignment="1">
      <alignment vertical="center"/>
    </xf>
    <xf numFmtId="2" fontId="0" fillId="0" borderId="17" xfId="0" applyNumberFormat="1" applyBorder="1"/>
    <xf numFmtId="2" fontId="1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7" xfId="0" applyFont="1" applyBorder="1"/>
    <xf numFmtId="0" fontId="8" fillId="0" borderId="0" xfId="0" applyFont="1" applyFill="1" applyBorder="1"/>
    <xf numFmtId="0" fontId="6" fillId="2" borderId="0" xfId="0" applyFont="1" applyFill="1" applyBorder="1"/>
    <xf numFmtId="2" fontId="8" fillId="0" borderId="9" xfId="0" applyNumberFormat="1" applyFont="1" applyBorder="1"/>
    <xf numFmtId="0" fontId="6" fillId="2" borderId="0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8" xfId="0" applyFont="1" applyBorder="1"/>
    <xf numFmtId="0" fontId="7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609599</xdr:colOff>
      <xdr:row>13</xdr:row>
      <xdr:rowOff>190501</xdr:rowOff>
    </xdr:from>
    <xdr:to>
      <xdr:col>12</xdr:col>
      <xdr:colOff>457200</xdr:colOff>
      <xdr:row>18</xdr:row>
      <xdr:rowOff>101911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4" y="2847976"/>
          <a:ext cx="3524251" cy="978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showGridLines="0" tabSelected="1" workbookViewId="0">
      <selection activeCell="D6" sqref="D6"/>
    </sheetView>
  </sheetViews>
  <sheetFormatPr defaultRowHeight="16.5" x14ac:dyDescent="0.3"/>
  <cols>
    <col min="1" max="2" width="9.140625" style="53"/>
    <col min="3" max="3" width="17.85546875" style="53" customWidth="1"/>
    <col min="4" max="4" width="12.85546875" style="53" customWidth="1"/>
    <col min="5" max="8" width="9.140625" style="53"/>
    <col min="9" max="9" width="15.5703125" style="53" customWidth="1"/>
    <col min="10" max="10" width="12.140625" style="53" customWidth="1"/>
    <col min="11" max="13" width="9.140625" style="53"/>
    <col min="14" max="14" width="10.7109375" style="53" customWidth="1"/>
    <col min="15" max="16384" width="9.140625" style="53"/>
  </cols>
  <sheetData>
    <row r="2" spans="2:14" ht="26.25" thickBot="1" x14ac:dyDescent="0.35">
      <c r="B2" s="69" t="s">
        <v>92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x14ac:dyDescent="0.3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2:14" x14ac:dyDescent="0.3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2:14" ht="17.25" x14ac:dyDescent="0.35">
      <c r="B5" s="57"/>
      <c r="C5" s="58"/>
      <c r="D5" s="58"/>
      <c r="E5" s="58"/>
      <c r="F5" s="58"/>
      <c r="G5" s="58"/>
      <c r="H5" s="58"/>
      <c r="I5" s="58" t="s">
        <v>35</v>
      </c>
      <c r="J5" s="60" t="str">
        <f>CALCS!C11</f>
        <v>162S125-018</v>
      </c>
      <c r="K5" s="58"/>
      <c r="L5" s="58"/>
      <c r="M5" s="58"/>
      <c r="N5" s="59"/>
    </row>
    <row r="6" spans="2:14" ht="17.25" thickBot="1" x14ac:dyDescent="0.35">
      <c r="B6" s="57"/>
      <c r="C6" s="58" t="s">
        <v>29</v>
      </c>
      <c r="D6" s="61">
        <v>162</v>
      </c>
      <c r="E6" s="58"/>
      <c r="F6" s="58"/>
      <c r="G6" s="58"/>
      <c r="H6" s="58"/>
      <c r="L6" s="58"/>
      <c r="M6" s="58"/>
      <c r="N6" s="59"/>
    </row>
    <row r="7" spans="2:14" ht="18" thickBot="1" x14ac:dyDescent="0.4">
      <c r="B7" s="57"/>
      <c r="C7" s="58"/>
      <c r="D7" s="58"/>
      <c r="E7" s="58"/>
      <c r="F7" s="58"/>
      <c r="G7" s="58"/>
      <c r="H7" s="58"/>
      <c r="I7" s="58" t="s">
        <v>32</v>
      </c>
      <c r="J7" s="62">
        <f>CALCS!H23</f>
        <v>7.95</v>
      </c>
      <c r="K7" s="58" t="s">
        <v>34</v>
      </c>
      <c r="L7" s="58"/>
      <c r="M7" s="58"/>
      <c r="N7" s="59"/>
    </row>
    <row r="8" spans="2:14" x14ac:dyDescent="0.3">
      <c r="B8" s="57"/>
      <c r="C8" s="58" t="s">
        <v>30</v>
      </c>
      <c r="D8" s="61">
        <v>125</v>
      </c>
      <c r="E8" s="58"/>
      <c r="F8" s="58"/>
      <c r="G8" s="58"/>
      <c r="H8" s="58"/>
      <c r="I8" s="58" t="s">
        <v>37</v>
      </c>
      <c r="K8" s="58"/>
      <c r="L8" s="58"/>
      <c r="M8" s="58"/>
      <c r="N8" s="59"/>
    </row>
    <row r="9" spans="2:14" x14ac:dyDescent="0.3">
      <c r="B9" s="57"/>
      <c r="C9" s="58"/>
      <c r="D9" s="58"/>
      <c r="E9" s="58"/>
      <c r="F9" s="58"/>
      <c r="H9" s="58"/>
      <c r="I9" s="58"/>
      <c r="J9" s="58"/>
      <c r="K9" s="58"/>
      <c r="L9" s="58"/>
      <c r="M9" s="58"/>
      <c r="N9" s="59"/>
    </row>
    <row r="10" spans="2:14" x14ac:dyDescent="0.3">
      <c r="B10" s="57"/>
      <c r="C10" s="58" t="s">
        <v>31</v>
      </c>
      <c r="D10" s="63" t="s">
        <v>25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3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3">
      <c r="B12" s="57"/>
      <c r="C12" s="58" t="s">
        <v>42</v>
      </c>
      <c r="D12" s="61">
        <v>16</v>
      </c>
      <c r="E12" s="53" t="s">
        <v>41</v>
      </c>
      <c r="L12" s="58"/>
      <c r="M12" s="58"/>
      <c r="N12" s="59"/>
    </row>
    <row r="13" spans="2:14" ht="21" x14ac:dyDescent="0.4">
      <c r="B13" s="57"/>
      <c r="E13" s="58"/>
      <c r="F13" s="58"/>
      <c r="I13" s="64" t="s">
        <v>96</v>
      </c>
      <c r="J13" s="58"/>
      <c r="K13" s="58"/>
      <c r="L13" s="58"/>
      <c r="M13" s="58"/>
      <c r="N13" s="59"/>
    </row>
    <row r="14" spans="2:14" ht="18" x14ac:dyDescent="0.35">
      <c r="B14" s="57"/>
      <c r="D14" s="58"/>
      <c r="E14" s="58"/>
      <c r="F14" s="58"/>
      <c r="G14" s="58"/>
      <c r="H14" s="58"/>
      <c r="I14" s="65" t="s">
        <v>43</v>
      </c>
      <c r="J14" s="58"/>
      <c r="K14" s="58"/>
      <c r="L14" s="58"/>
      <c r="M14" s="58"/>
      <c r="N14" s="59"/>
    </row>
    <row r="15" spans="2:14" x14ac:dyDescent="0.3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2:14" x14ac:dyDescent="0.3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2:14" x14ac:dyDescent="0.3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</row>
    <row r="18" spans="2:14" x14ac:dyDescent="0.3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x14ac:dyDescent="0.3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2:14" ht="17.25" thickBot="1" x14ac:dyDescent="0.3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</sheetData>
  <mergeCells count="1">
    <mergeCell ref="B2:N2"/>
  </mergeCells>
  <pageMargins left="0.7" right="0.7" top="0.75" bottom="0.75" header="0.3" footer="0.3"/>
  <pageSetup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CALCS!$J$6:$J$13</xm:f>
          </x14:formula1>
          <xm:sqref>D6</xm:sqref>
        </x14:dataValidation>
        <x14:dataValidation type="list" allowBlank="1" showInputMessage="1" showErrorMessage="1">
          <x14:formula1>
            <xm:f>CALCS!$M$6:$M$8</xm:f>
          </x14:formula1>
          <xm:sqref>D12</xm:sqref>
        </x14:dataValidation>
        <x14:dataValidation type="list" allowBlank="1" showInputMessage="1" showErrorMessage="1">
          <x14:formula1>
            <xm:f>CALCS!$L$6:$L$11</xm:f>
          </x14:formula1>
          <xm:sqref>D10</xm:sqref>
        </x14:dataValidation>
        <x14:dataValidation type="list" allowBlank="1" showInputMessage="1" showErrorMessage="1">
          <x14:formula1>
            <xm:f>CALCS!$K$6:$K$11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5"/>
  <sheetViews>
    <sheetView workbookViewId="0">
      <selection activeCell="K19" sqref="K19"/>
    </sheetView>
  </sheetViews>
  <sheetFormatPr defaultRowHeight="15" x14ac:dyDescent="0.25"/>
  <cols>
    <col min="3" max="3" width="15.5703125" customWidth="1"/>
    <col min="4" max="4" width="12.5703125" customWidth="1"/>
    <col min="5" max="5" width="5.5703125" customWidth="1"/>
    <col min="6" max="6" width="5.7109375" customWidth="1"/>
  </cols>
  <sheetData>
    <row r="4" spans="2:13" x14ac:dyDescent="0.25">
      <c r="B4" s="6"/>
      <c r="C4" s="6"/>
      <c r="D4" s="6"/>
      <c r="E4" s="6"/>
    </row>
    <row r="5" spans="2:13" x14ac:dyDescent="0.25">
      <c r="B5" s="6"/>
      <c r="C5" s="6" t="s">
        <v>22</v>
      </c>
      <c r="D5" s="6">
        <f>'TABLE 7.EQ'!D6</f>
        <v>162</v>
      </c>
      <c r="E5" s="6"/>
      <c r="F5" s="6"/>
      <c r="J5" s="3" t="s">
        <v>22</v>
      </c>
      <c r="K5" s="3" t="s">
        <v>23</v>
      </c>
      <c r="L5" s="3" t="s">
        <v>24</v>
      </c>
      <c r="M5" s="10" t="s">
        <v>33</v>
      </c>
    </row>
    <row r="6" spans="2:13" x14ac:dyDescent="0.25">
      <c r="B6" s="6"/>
      <c r="C6" s="6" t="s">
        <v>23</v>
      </c>
      <c r="D6" s="6">
        <f>'TABLE 7.EQ'!D8</f>
        <v>125</v>
      </c>
      <c r="E6" s="6"/>
      <c r="F6" s="6"/>
      <c r="J6" s="1">
        <v>162</v>
      </c>
      <c r="K6">
        <v>125</v>
      </c>
      <c r="L6" s="2" t="s">
        <v>25</v>
      </c>
      <c r="M6">
        <v>12</v>
      </c>
    </row>
    <row r="7" spans="2:13" x14ac:dyDescent="0.25">
      <c r="B7" s="6"/>
      <c r="C7" s="6" t="s">
        <v>24</v>
      </c>
      <c r="D7" s="18" t="str">
        <f>'TABLE 7.EQ'!D10</f>
        <v>018</v>
      </c>
      <c r="E7" s="6"/>
      <c r="F7" s="6"/>
      <c r="J7" s="1">
        <v>250</v>
      </c>
      <c r="K7">
        <v>137</v>
      </c>
      <c r="L7" s="34" t="s">
        <v>63</v>
      </c>
      <c r="M7">
        <v>16</v>
      </c>
    </row>
    <row r="8" spans="2:13" x14ac:dyDescent="0.25">
      <c r="B8" s="6"/>
      <c r="C8" s="6"/>
      <c r="D8" s="6"/>
      <c r="E8" s="6"/>
      <c r="F8" s="6"/>
      <c r="J8" s="1">
        <v>350</v>
      </c>
      <c r="K8">
        <v>143</v>
      </c>
      <c r="L8" s="34" t="s">
        <v>64</v>
      </c>
      <c r="M8">
        <v>24</v>
      </c>
    </row>
    <row r="9" spans="2:13" x14ac:dyDescent="0.25">
      <c r="B9" s="6"/>
      <c r="C9" s="6"/>
      <c r="D9" s="6" t="str">
        <f>(D6&amp;D7)</f>
        <v>125018</v>
      </c>
      <c r="E9" s="6"/>
      <c r="F9" s="6"/>
      <c r="J9" s="1">
        <v>362</v>
      </c>
      <c r="K9">
        <v>150</v>
      </c>
      <c r="L9" s="2" t="s">
        <v>28</v>
      </c>
    </row>
    <row r="10" spans="2:13" x14ac:dyDescent="0.25">
      <c r="B10" s="6"/>
      <c r="C10" s="6">
        <f>D5</f>
        <v>162</v>
      </c>
      <c r="D10" s="6" t="str">
        <f>IF(D9="125018","S125-018",IF(D9="137018","S137-018",IF(D9="162018","S162-018",IF(D9="1253D4","S125-3D4",IF(D9="1373D4","S137-3D4",IF(D9="1433D4","S143-3D4",IF(D9="200018","S200-018",IF(D9="1623D4","S162-3D4",IF(D9="2003D4","S200-3D4",IF(D9="125027","S125-027",IF(D9="137027","S137-027",IF(D9="162027","S162-027",IF(D9="200027","S200-027",IF(D9="125030","S125-030",IF(D9="137030","S137-030",IF(D9="162030","S162-030",IF(D9="200030","S200-030",IF(D9="12520T","S125-20T",IF(D9="14320T","S143-20T",IF(D9="1433D4","S143-3D4",IF(D9="1433D4","S143-3D4",IF(D9="12525T","S125-25T",IF(D9="13725T","S137-25T",IF(D9="16225T","S162-25T",IF(D9="20025T","S200-25T",IF(D9="16220T","S162-20T",IF(D9="1503D4","S150-3D4",)))))))))))))))))))))))))))</f>
        <v>S125-018</v>
      </c>
      <c r="E10" s="6"/>
      <c r="F10" s="6"/>
      <c r="J10" s="1">
        <v>400</v>
      </c>
      <c r="K10">
        <v>162</v>
      </c>
      <c r="L10" s="2" t="s">
        <v>26</v>
      </c>
    </row>
    <row r="11" spans="2:13" x14ac:dyDescent="0.25">
      <c r="B11" s="6"/>
      <c r="C11" s="18" t="str">
        <f>IF(D10=0,"NOT A PART WE MAKE",C10&amp;D10)</f>
        <v>162S125-018</v>
      </c>
      <c r="D11" s="6"/>
      <c r="E11" s="6"/>
      <c r="J11" s="1">
        <v>550</v>
      </c>
      <c r="K11">
        <v>200</v>
      </c>
      <c r="L11" s="2" t="s">
        <v>27</v>
      </c>
    </row>
    <row r="12" spans="2:13" x14ac:dyDescent="0.25">
      <c r="J12" s="1">
        <v>600</v>
      </c>
    </row>
    <row r="13" spans="2:13" x14ac:dyDescent="0.25">
      <c r="D13" t="s">
        <v>38</v>
      </c>
      <c r="J13" s="1">
        <v>800</v>
      </c>
    </row>
    <row r="14" spans="2:13" x14ac:dyDescent="0.25">
      <c r="D14">
        <f>IF(CALCS!C11=DATA!A5,DATA!E6,IF(CALCS!C11=DATA!A8,DATA!E9,IF(CALCS!C11=DATA!A11,DATA!E12,IF(CALCS!C11=DATA!A14,DATA!E15,IF(CALCS!C11=DATA!A17,DATA!E18,IF(CALCS!C11=DATA!A20,DATA!E21,IF(CALCS!C11=DATA!A23,DATA!E24,IF(CALCS!C11=DATA!A26,DATA!E27,IF(CALCS!C11=DATA!A29,DATA!E30,IF(CALCS!C11=DATA!A32,DATA!E33,IF(CALCS!C11=DATA!A35,DATA!E36,IF(CALCS!C11=DATA!A38,DATA!E39,IF(CALCS!C11=DATA!A41,DATA!E42,IF(CALCS!C11=DATA!A44,DATA!E45,IF(CALCS!C11=DATA!A47,DATA!E48,IF(CALCS!C11=DATA!A50,DATA!E51,IF(CALCS!C11=DATA!A53,DATA!E54,IF(CALCS!C11=DATA!A56,DATA!E57,IF(CALCS!C11=DATA!A59,DATA!E60,IF(CALCS!C11=DATA!A62,DATA!E63,IF(CALCS!C11=DATA!A65,DATA!E66,IF(CALCS!C11=DATA!A68,DATA!E69,IF(CALCS!C11=DATA!A71,DATA!E72,IF(CALCS!C11=DATA!A74,DATA!E75,IF(CALCS!C11=DATA!A77,DATA!E78,IF(CALCS!C11=DATA!A80,DATA!E81,IF(CALCS!C11=DATA!A83,DATA!E84,IF(CALCS!C11=DATA!A86,DATA!E87,IF(CALCS!C11=DATA!A89,DATA!E90,IF(CALCS!C11=DATA!A92,DATA!E93,IF(CALCS!C11=DATA!A95,DATA!E96,IF(CALCS!C11=DATA!A98,DATA!E99,IF(CALCS!C11=DATA!A101,DATA!E102,IF(CALCS!C11=DATA!A104,DATA!E105,IF(CALCS!C11=DATA!A107,DATA!E108,IF(CALCS!C11=DATA!A110,DATA!E111,IF(CALCS!C11=DATA!A113,DATA!E114,IF(CALCS!C11=DATA!A116,DATA!E117,IF(CALCS!C11=DATA!A119,DATA!E120,IF(CALCS!C11=DATA!A122,DATA!E123,IF(CALCS!C11=DATA!A125,DATA!E126,IF(CALCS!C11=DATA!A128,DATA!E129,IF(CALCS!C11=DATA!A131,DATA!E132,IF(CALCS!C11=DATA!A134,DATA!E135,IF(CALCS!C11=DATA!A137,DATA!E138,IF(CALCS!C11=DATA!A140,DATA!E141,IF(CALCS!C11=DATA!A143,DATA!E144,IF(CALCS!C11=DATA!A146,DATA!E147,IF(CALCS!C11=DATA!A149,DATA!E150,IF(CALCS!C11=DATA!A152,DATA!E153,IF(CALCS!C11=DATA!A155,DATA!E156,IF(CALCS!C11=DATA!A158,DATA!E159,IF(CALCS!C11=DATA!A161,DATA!E162,IF(CALCS!C11=DATA!A164,DATA!E165,IF(CALCS!C11=DATA!A167,DATA!E168,IF(CALCS!C11=DATA!A170,DATA!E171,IF(CALCS!C11=DATA!A173,DATA!E174,IF(CALCS!C11=DATA!A176,DATA!E177,IF(CALCS!C11=DATA!A179,DATA!E180,IF(CALCS!C11=DATA!A182,DATA!E183,IF(CALCS!C11=DATA!A185,DATA!E186,IF(CALCS!C11=DATA!A188,DATA!E189,IF(CALCS!C11=DATA!A191,DATA!E192,IF(CALCS!C11=DATA!A194,DATA!E195,IF(CALCS!C11=DATA!A197,DATA!E198)))))))))))))))))))))))))))))))))))))))))))))))))))))))))))))))))</f>
        <v>7.95</v>
      </c>
    </row>
    <row r="15" spans="2:13" x14ac:dyDescent="0.25">
      <c r="D15" s="20">
        <f>IF(CALCS!C11=DATA!A200,DATA!E201,IF(CALCS!C11=DATA!A203,DATA!E204,IF(CALCS!C11=DATA!A206,DATA!E207,IF(CALCS!C11=DATA!A209,DATA!E210,IF(CALCS!C11=DATA!A212,DATA!E213,IF(CALCS!C11=DATA!A215,DATA!E216,IF(CALCS!C11=DATA!A218,DATA!E219,IF(CALCS!C11=DATA!A221,DATA!E222,IF(CALCS!C11=DATA!A224,DATA!E225,IF(CALCS!C11=DATA!A227,DATA!E228,IF(CALCS!C11=DATA!A230,DATA!E231,IF(CALCS!C11=DATA!A233,DATA!E234,IF(CALCS!C11=DATA!A236,DATA!E237,IF(CALCS!C11=DATA!A239,DATA!E240,IF(CALCS!C11=DATA!A242,DATA!E243,IF(CALCS!C11=DATA!A245,DATA!E246,IF(CALCS!C11=DATA!A248,DATA!E249,IF(CALCS!C11=DATA!A251,DATA!E252,IF(CALCS!C11=DATA!A254,DATA!E255,IF(CALCS!C11=DATA!A257,DATA!E258,IF(CALCS!C11=DATA!A260,DATA!E261,IF(CALCS!C11=DATA!A263,DATA!E264,IF(CALCS!C11=DATA!A266,DATA!E267,IF(CALCS!C11=DATA!A269,DATA!E270,IF(CALCS!C11=DATA!A272,DATA!E273,IF(CALCS!C11=DATA!A275,DATA!E276,IF(CALCS!C11=DATA!A278,DATA!E279,IF(CALCS!C11=DATA!A281,DATA!E282,IF(CALCS!C11=DATA!A284,DATA!E285,IF(CALCS!C11=DATA!A287,DATA!E288,IF(CALCS!C11=DATA!A290,DATA!E291,IF(CALCS!C11=DATA!A293,DATA!E294,IF(CALCS!C11=DATA!A296,DATA!E297,IF(CALCS!C11=DATA!A299,DATA!E300,IF(CALCS!C11=DATA!A302,DATA!E303,IF(CALCS!C11=DATA!A305,DATA!E306,IF(CALCS!C11=DATA!A308,DATA!E309,IF(CALCS!C11=DATA!A311,DATA!E312,IF(CALCS!C11=DATA!A314,DATA!E315,IF(CALCS!C11=DATA!A320,DATA!E321,IF(CALCS!C11=DATA!A329,DATA!E330,IF(CALCS!C11=DATA!A338,DATA!E339,IF(CALCS!C11=DATA!A347,DATA!E348,IF(CALCS!C11=DATA!A356,DATA!E357,IF(CALCS!C11=DATA!A365,DATA!E366,IF(CALCS!C11=DATA!A374,DATA!E375,))))))))))))))))))))))))))))))))))))))))))))))</f>
        <v>0</v>
      </c>
    </row>
    <row r="16" spans="2:13" x14ac:dyDescent="0.25">
      <c r="D16">
        <f>IF(D15="0",,D14)</f>
        <v>7.95</v>
      </c>
    </row>
    <row r="17" spans="1:9" ht="15.75" thickBot="1" x14ac:dyDescent="0.3">
      <c r="D17" s="51">
        <f>IF(D14="FALSE",,D15)</f>
        <v>0</v>
      </c>
    </row>
    <row r="18" spans="1:9" ht="15.75" thickTop="1" x14ac:dyDescent="0.25">
      <c r="D18" s="52">
        <f>D16+D17</f>
        <v>7.95</v>
      </c>
      <c r="E18" s="19">
        <v>16</v>
      </c>
      <c r="F18" s="19" t="s">
        <v>36</v>
      </c>
    </row>
    <row r="19" spans="1:9" x14ac:dyDescent="0.25">
      <c r="C19" s="20" t="str">
        <f>C11</f>
        <v>162S125-018</v>
      </c>
      <c r="D19" s="20"/>
    </row>
    <row r="21" spans="1:9" x14ac:dyDescent="0.25">
      <c r="C21" s="20"/>
      <c r="D21" s="20" t="s">
        <v>39</v>
      </c>
    </row>
    <row r="22" spans="1:9" x14ac:dyDescent="0.25">
      <c r="D22">
        <f>IF(CALCS!C11=DATA!A5,DATA!E5,IF(CALCS!C11=DATA!A8,DATA!E8,IF(CALCS!C11=DATA!A11,DATA!E11,IF(CALCS!C11=DATA!A14,DATA!E14,IF(CALCS!C11=DATA!A17,DATA!E17,IF(CALCS!C11=DATA!A20,DATA!E20,IF(CALCS!C11=DATA!A23,DATA!E23,IF(CALCS!C11=DATA!A26,DATA!E26,IF(CALCS!C11=DATA!A29,DATA!E29,IF(CALCS!C11=DATA!A32,DATA!E32,IF(CALCS!C11=DATA!A35,DATA!E35,IF(CALCS!C11=DATA!A38,DATA!E38,IF(CALCS!C11=DATA!A41,DATA!E41,IF(CALCS!C11=DATA!A44,DATA!E44,IF(CALCS!C11=DATA!A47,DATA!E47,IF(CALCS!C11=DATA!A50,DATA!E50,IF(CALCS!C11=DATA!A53,DATA!E53,IF(CALCS!C11=DATA!A56,DATA!E56,IF(CALCS!C11=DATA!A59,DATA!E59,IF(CALCS!C11=DATA!A62,DATA!E62,IF(CALCS!C11=DATA!A65,DATA!E65,IF(CALCS!C11=DATA!A68,DATA!E68,IF(CALCS!C11=DATA!A71,DATA!E71,IF(CALCS!C11=DATA!A74,DATA!E74,IF(CALCS!C11=DATA!A77,DATA!E77,IF(CALCS!C11=DATA!A80,DATA!E80,IF(CALCS!C11=DATA!A83,DATA!E83,IF(CALCS!C11=DATA!A86,DATA!E86,IF(CALCS!C11=DATA!A89,DATA!E89,IF(CALCS!C11=DATA!A92,DATA!E92,IF(CALCS!C11=DATA!A95,DATA!E95,IF(CALCS!C11=DATA!A98,DATA!E98,IF(CALCS!C11=DATA!A101,DATA!E101,IF(CALCS!C11=DATA!A104,DATA!E104,IF(CALCS!C11=DATA!A107,DATA!E107,IF(CALCS!C11=DATA!A110,DATA!E110,IF(CALCS!C11=DATA!A113,DATA!E113,IF(CALCS!C11=DATA!A116,DATA!E116,IF(CALCS!C11=DATA!A119,DATA!E119,IF(CALCS!C11=DATA!A122,DATA!E122,IF(CALCS!C11=DATA!A125,DATA!E125,IF(CALCS!C11=DATA!A128,DATA!E128,IF(CALCS!C11=DATA!A131,DATA!E131,IF(CALCS!C11=DATA!A134,DATA!E134,IF(CALCS!C11=DATA!A137,DATA!E137,IF(CALCS!C11=DATA!A140,DATA!E140,IF(CALCS!C11=DATA!A143,DATA!E143,IF(CALCS!C11=DATA!A146,DATA!E146,IF(CALCS!C11=DATA!A149,DATA!E149,IF(CALCS!C11=DATA!A152,DATA!E152,IF(CALCS!C11=DATA!A155,DATA!E155,IF(CALCS!C11=DATA!A158,DATA!E158,IF(CALCS!C11=DATA!A161,DATA!E161,IF(CALCS!C11=DATA!A164,DATA!E164,IF(CALCS!C11=DATA!A167,DATA!E167,IF(CALCS!C11=DATA!A170,DATA!E170,IF(CALCS!C11=DATA!A173,DATA!E173,IF(CALCS!C11=DATA!A176,DATA!E176,IF(CALCS!C11=DATA!A179,DATA!E179,IF(CALCS!C11=DATA!A182,DATA!E182,IF(CALCS!C11=DATA!A185,DATA!E185,IF(CALCS!C11=DATA!A188,DATA!E188,IF(CALCS!C11=DATA!A191,DATA!E191,IF(CALCS!C11=DATA!A194,DATA!E194,IF(CALCS!C11=DATA!A197,DATA!E197)))))))))))))))))))))))))))))))))))))))))))))))))))))))))))))))))</f>
        <v>9.18</v>
      </c>
      <c r="H22">
        <f>'TABLE 7.EQ'!D12</f>
        <v>16</v>
      </c>
      <c r="I22" t="s">
        <v>48</v>
      </c>
    </row>
    <row r="23" spans="1:9" x14ac:dyDescent="0.25">
      <c r="D23" s="50">
        <f>IF(CALCS!C11=DATA!A200,DATA!E200,IF(CALCS!C11=DATA!A203,DATA!E203,IF(CALCS!C11=DATA!A206,DATA!E206,IF(CALCS!C11=DATA!A209,DATA!E209,IF(CALCS!C11=DATA!A212,DATA!E212,IF(CALCS!C11=DATA!A215,DATA!E215,IF(CALCS!C11=DATA!A218,DATA!E218,IF(CALCS!C11=DATA!A221,DATA!E221,IF(CALCS!C11=DATA!A224,DATA!E224,IF(CALCS!C11=DATA!A227,DATA!E227,IF(CALCS!C11=DATA!A230,DATA!E230,IF(CALCS!C11=DATA!A233,DATA!E233,IF(CALCS!C11=DATA!A236,DATA!E236,IF(CALCS!C11=DATA!A239,DATA!E239,IF(CALCS!C11=DATA!A242,DATA!E242,IF(CALCS!C11=DATA!A245,DATA!E245,IF(CALCS!C11=DATA!A248,DATA!E248,IF(CALCS!C11=DATA!A251,DATA!E251,IF(CALCS!C11=DATA!A254,DATA!E254,IF(CALCS!C11=DATA!A257,DATA!E257,IF(CALCS!C11=DATA!A260,DATA!E260,IF(CALCS!C11=DATA!A263,DATA!E263,IF(CALCS!C11=DATA!A266,DATA!E266,IF(CALCS!C11=DATA!A269,DATA!E269,IF(CALCS!C11=DATA!A272,DATA!E272,IF(CALCS!C11=DATA!A275,DATA!E275,IF(CALCS!C11=DATA!A278,DATA!E278,IF(CALCS!C11=DATA!A281,DATA!E281,IF(CALCS!C11=DATA!A284,DATA!E284,IF(CALCS!C11=DATA!A287,DATA!E287,IF(CALCS!C11=DATA!A290,DATA!E290,IF(CALCS!C11=DATA!A293,DATA!E293,IF(CALCS!C11=DATA!A296,DATA!E296,IF(CALCS!C11=DATA!A299,DATA!E299,IF(CALCS!C11=DATA!A302,DATA!E302,IF(CALCS!C11=DATA!A305,DATA!E305,IF(CALCS!C11=DATA!A308,DATA!E308,IF(CALCS!C11=DATA!A311,DATA!E311,IF(CALCS!C11=DATA!A314,DATA!E314,IF(CALCS!C11=DATA!A320,DATA!E320,IF(CALCS!C11=DATA!A329,DATA!E329,IF(CALCS!C11=DATA!A338,DATA!E338,IF(CALCS!C11=DATA!A347,DATA!E347,IF(CALCS!C11=DATA!A356,DATA!E356,IF(CALCS!C11=DATA!A365,DATA!E365,IF(CALCS!C11=DATA!A374,DATA!E374,))))))))))))))))))))))))))))))))))))))))))))))</f>
        <v>0</v>
      </c>
      <c r="H23">
        <f>IF(H22=E26,D26,IF(H22=E18,D18,IF(H22=E33,D33)))</f>
        <v>7.95</v>
      </c>
      <c r="I23" t="s">
        <v>49</v>
      </c>
    </row>
    <row r="24" spans="1:9" x14ac:dyDescent="0.25">
      <c r="D24">
        <f>IF(D23="0",,D22)</f>
        <v>9.18</v>
      </c>
    </row>
    <row r="25" spans="1:9" ht="15.75" thickBot="1" x14ac:dyDescent="0.3">
      <c r="D25" s="51">
        <f>IF(D22="FALSE",,D23)</f>
        <v>0</v>
      </c>
    </row>
    <row r="26" spans="1:9" ht="15.75" thickTop="1" x14ac:dyDescent="0.25">
      <c r="C26" s="20" t="str">
        <f>C19</f>
        <v>162S125-018</v>
      </c>
      <c r="D26" s="20">
        <f>D24+D25</f>
        <v>9.18</v>
      </c>
      <c r="E26">
        <v>12</v>
      </c>
      <c r="F26" t="s">
        <v>36</v>
      </c>
    </row>
    <row r="28" spans="1:9" x14ac:dyDescent="0.25">
      <c r="D28" t="s">
        <v>40</v>
      </c>
    </row>
    <row r="29" spans="1:9" x14ac:dyDescent="0.25">
      <c r="A29">
        <v>323</v>
      </c>
      <c r="B29">
        <v>317</v>
      </c>
      <c r="D29" s="21">
        <f>IF(CALCS!C11=DATA!A5,DATA!E7,IF(CALCS!C11=DATA!A8,DATA!E10,IF(CALCS!C11=DATA!A11,DATA!E13,IF(CALCS!C11=DATA!A14,DATA!E16,IF(CALCS!C11=DATA!A17,DATA!E19,IF(CALCS!C11=DATA!A20,DATA!E22,IF(CALCS!C11=DATA!A23,DATA!E25,IF(CALCS!C11=DATA!A26,DATA!E28,IF(CALCS!C11=DATA!A29,DATA!E31,IF(CALCS!C11=DATA!A32,DATA!E34,IF(CALCS!C11=DATA!A35,DATA!E37,IF(CALCS!C11=DATA!A38,DATA!E40,IF(CALCS!C11=DATA!A41,DATA!E43,IF(CALCS!C11=DATA!A44,DATA!E46,IF(CALCS!C11=DATA!A47,DATA!E49,IF(CALCS!C11=DATA!A50,DATA!E52,IF(CALCS!C11=DATA!A53,DATA!E55,IF(CALCS!C11=DATA!A56,DATA!E58,IF(CALCS!C11=DATA!A59,DATA!E61,IF(CALCS!C11=DATA!A62,DATA!E64,IF(CALCS!C11=DATA!A65,DATA!E67,IF(CALCS!C11=DATA!A68,DATA!E70,IF(CALCS!C11=DATA!A71,DATA!E73,IF(CALCS!C11=DATA!A74,DATA!E76,IF(CALCS!C11=DATA!A77,DATA!E79,IF(CALCS!C11=DATA!A80,DATA!E82,IF(CALCS!C11=DATA!A83,DATA!E85,IF(CALCS!C11=DATA!A86,DATA!E88,IF(CALCS!C11=DATA!A89,DATA!E91,IF(CALCS!C11=DATA!A92,DATA!E94,IF(CALCS!C11=DATA!A95,DATA!E97,IF(CALCS!C11=DATA!A98,DATA!E100,IF(CALCS!C11=DATA!A101,DATA!E103,IF(CALCS!C11=DATA!A104,DATA!E106,IF(CALCS!C11=DATA!A107,DATA!E109,IF(CALCS!C11=DATA!A110,DATA!E112,IF(CALCS!C11=DATA!A113,DATA!E115,IF(CALCS!C11=DATA!A116,DATA!E118,IF(CALCS!C11=DATA!A119,DATA!E121,IF(CALCS!C11=DATA!A122,DATA!E124,IF(CALCS!C11=DATA!A125,DATA!E127,IF(CALCS!C11=DATA!A128,DATA!E130,IF(CALCS!C11=DATA!A131,DATA!E133,IF(CALCS!C11=DATA!A134,DATA!E135,IF(CALCS!C11=DATA!A139,DATA!E137,IF(CALCS!C11=DATA!A140,DATA!E142,IF(CALCS!C11=DATA!A143,DATA!E145,IF(CALCS!C11=DATA!A146,DATA!E148,IF(CALCS!C11=DATA!A149,DATA!E151,IF(CALCS!C11=DATA!A152,DATA!E154,IF(CALCS!C11=DATA!A155,DATA!E157,IF(CALCS!C11=DATA!A158,DATA!E160,IF(CALCS!C11=DATA!A161,DATA!E163,IF(CALCS!C11=DATA!A164,DATA!E166,IF(CALCS!C11=DATA!A167,DATA!E169,IF(CALCS!C11=DATA!A170,DATA!E172,IF(CALCS!C11=DATA!A173,DATA!E175,IF(CALCS!C11=DATA!A176,DATA!E178,IF(CALCS!C11=DATA!A179,DATA!E181,IF(CALCS!C11=DATA!A182,DATA!E184,IF(CALCS!C11=DATA!A185,DATA!E187,IF(CALCS!C11=DATA!A188,DATA!E190,IF(CALCS!C11=DATA!A191,DATA!E193,IF(CALCS!C11=DATA!A194,DATA!E195,IF(CALCS!C11=DATA!A197,DATA!E199)))))))))))))))))))))))))))))))))))))))))))))))))))))))))))))))))</f>
        <v>6.49</v>
      </c>
    </row>
    <row r="30" spans="1:9" x14ac:dyDescent="0.25">
      <c r="A30">
        <v>332</v>
      </c>
      <c r="B30">
        <v>326</v>
      </c>
      <c r="D30" s="50">
        <f>IF(CALCS!C11=DATA!A200,DATA!E202,IF(CALCS!C11=DATA!A203,DATA!E205,IF(CALCS!C11=DATA!A206,DATA!E208,IF(CALCS!C11=DATA!A209,DATA!E211,IF(CALCS!C11=DATA!A212,DATA!E214,IF(CALCS!C11=DATA!A215,DATA!E217,IF(CALCS!C11=DATA!A218,DATA!E220,IF(CALCS!C11=DATA!A221,DATA!E223,IF(CALCS!C11=DATA!A224,DATA!E226,IF(CALCS!C11=DATA!A227,DATA!E229,IF(CALCS!C11=DATA!A230,DATA!E232,IF(CALCS!C11=DATA!A233,DATA!E235,IF(CALCS!C11=DATA!A236,DATA!E238,IF(CALCS!C11=DATA!A239,DATA!E241,IF(CALCS!C11=DATA!A242,DATA!E244,IF(CALCS!C11=DATA!A245,DATA!E247,IF(CALCS!C11=DATA!A248,DATA!E250,IF(CALCS!C11=DATA!A251,DATA!E253,IF(CALCS!C11=DATA!A254,DATA!E256,IF(CALCS!C11=DATA!A257,DATA!E259,IF(CALCS!C11=DATA!A260,DATA!E262,IF(CALCS!C11=DATA!A263,DATA!E265,IF(CALCS!C11=DATA!A266,DATA!E268,IF(CALCS!C11=DATA!A269,DATA!E271,IF(CALCS!C11=DATA!A272,DATA!E274,IF(CALCS!C11=DATA!A275,DATA!E277,IF(CALCS!C11=DATA!A278,DATA!E280,IF(CALCS!C11=DATA!A281,DATA!E283,IF(CALCS!C11=DATA!A284,DATA!E286,IF(CALCS!C11=DATA!A287,DATA!E289,IF(CALCS!C11=DATA!A290,DATA!E292,IF(CALCS!C11=DATA!A293,DATA!E295,IF(CALCS!C11=DATA!A296,DATA!E298,IF(CALCS!C11=DATA!A299,DATA!E301,IF(CALCS!C11=DATA!A302,DATA!E304,IF(CALCS!C11=DATA!A305,DATA!E307,IF(CALCS!C11=DATA!A308,DATA!E310,IF(CALCS!C11=DATA!A311,DATA!E313,IF(CALCS!C11=DATA!A314,DATA!E316,IF(CALCS!C11=DATA!A320,DATA!E322,IF(CALCS!C11=DATA!A329,DATA!E331,IF(CALCS!C11=DATA!A338,DATA!E340,IF(CALCS!C11=DATA!A347,DATA!E349,IF(CALCS!C11=DATA!A356,DATA!E358,IF(CALCS!C11=DATA!A365,DATA!E367,IF(CALCS!C11=DATA!A374,DATA!E376,))))))))))))))))))))))))))))))))))))))))))))))</f>
        <v>0</v>
      </c>
    </row>
    <row r="31" spans="1:9" x14ac:dyDescent="0.25">
      <c r="A31">
        <v>341</v>
      </c>
      <c r="B31">
        <v>335</v>
      </c>
      <c r="D31">
        <f>IF(D30="0",,D29)</f>
        <v>6.49</v>
      </c>
    </row>
    <row r="32" spans="1:9" ht="15.75" thickBot="1" x14ac:dyDescent="0.3">
      <c r="A32">
        <v>350</v>
      </c>
      <c r="B32">
        <v>344</v>
      </c>
      <c r="D32" s="51">
        <f>IF(D29="FALSE",,D30)</f>
        <v>0</v>
      </c>
    </row>
    <row r="33" spans="1:6" ht="15.75" thickTop="1" x14ac:dyDescent="0.25">
      <c r="A33">
        <v>359</v>
      </c>
      <c r="B33">
        <v>353</v>
      </c>
      <c r="D33" s="20">
        <f>D31+D32</f>
        <v>6.49</v>
      </c>
      <c r="E33">
        <v>24</v>
      </c>
      <c r="F33" t="s">
        <v>36</v>
      </c>
    </row>
    <row r="34" spans="1:6" x14ac:dyDescent="0.25">
      <c r="A34">
        <v>368</v>
      </c>
      <c r="B34">
        <v>362</v>
      </c>
    </row>
    <row r="35" spans="1:6" x14ac:dyDescent="0.25">
      <c r="A35">
        <v>377</v>
      </c>
      <c r="B35">
        <v>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2"/>
  <sheetViews>
    <sheetView topLeftCell="A221" workbookViewId="0">
      <selection activeCell="A233" sqref="A233:E235"/>
    </sheetView>
  </sheetViews>
  <sheetFormatPr defaultRowHeight="15" x14ac:dyDescent="0.25"/>
  <cols>
    <col min="1" max="1" width="14" customWidth="1"/>
    <col min="6" max="6" width="4.140625" customWidth="1"/>
    <col min="8" max="8" width="5.7109375" customWidth="1"/>
    <col min="10" max="10" width="5.7109375" customWidth="1"/>
    <col min="12" max="12" width="5.140625" customWidth="1"/>
  </cols>
  <sheetData>
    <row r="1" spans="1:12" x14ac:dyDescent="0.25">
      <c r="A1" t="s">
        <v>20</v>
      </c>
    </row>
    <row r="2" spans="1:12" x14ac:dyDescent="0.25">
      <c r="A2" t="s">
        <v>0</v>
      </c>
      <c r="D2" t="s">
        <v>1</v>
      </c>
      <c r="E2" t="s">
        <v>2</v>
      </c>
    </row>
    <row r="3" spans="1:12" x14ac:dyDescent="0.25">
      <c r="A3" t="s">
        <v>3</v>
      </c>
      <c r="D3" t="s">
        <v>4</v>
      </c>
      <c r="E3" t="s">
        <v>5</v>
      </c>
      <c r="G3">
        <v>1</v>
      </c>
      <c r="H3">
        <v>5</v>
      </c>
      <c r="I3" t="s">
        <v>6</v>
      </c>
    </row>
    <row r="4" spans="1:12" ht="15.75" thickBot="1" x14ac:dyDescent="0.3">
      <c r="A4" t="s">
        <v>7</v>
      </c>
      <c r="D4" t="s">
        <v>8</v>
      </c>
      <c r="E4" t="s">
        <v>9</v>
      </c>
      <c r="F4">
        <v>120</v>
      </c>
      <c r="G4" t="s">
        <v>9</v>
      </c>
      <c r="H4">
        <v>180</v>
      </c>
      <c r="I4" t="s">
        <v>9</v>
      </c>
      <c r="J4">
        <v>240</v>
      </c>
      <c r="K4" t="s">
        <v>9</v>
      </c>
      <c r="L4">
        <v>360</v>
      </c>
    </row>
    <row r="5" spans="1:12" x14ac:dyDescent="0.25">
      <c r="A5" t="str">
        <f>A6&amp;B6</f>
        <v>162S125-018</v>
      </c>
      <c r="D5" s="11">
        <v>12</v>
      </c>
      <c r="E5" s="4">
        <v>9.18</v>
      </c>
      <c r="F5" s="14"/>
      <c r="G5" s="4">
        <v>8.4700000000000006</v>
      </c>
      <c r="H5" s="14"/>
      <c r="I5" s="4">
        <v>7.69</v>
      </c>
      <c r="J5" s="14"/>
      <c r="K5" s="4">
        <v>6.72</v>
      </c>
      <c r="L5" s="5"/>
    </row>
    <row r="6" spans="1:12" x14ac:dyDescent="0.25">
      <c r="A6">
        <v>162</v>
      </c>
      <c r="B6" t="s">
        <v>10</v>
      </c>
      <c r="D6" s="12">
        <v>16</v>
      </c>
      <c r="E6" s="17">
        <v>7.95</v>
      </c>
      <c r="F6" s="15"/>
      <c r="G6" s="6">
        <v>7.69</v>
      </c>
      <c r="H6" s="15"/>
      <c r="I6" s="6">
        <v>6.99</v>
      </c>
      <c r="J6" s="15"/>
      <c r="K6" s="6">
        <v>6.11</v>
      </c>
      <c r="L6" s="7"/>
    </row>
    <row r="7" spans="1:12" x14ac:dyDescent="0.25">
      <c r="B7">
        <v>0.2742</v>
      </c>
      <c r="C7" t="s">
        <v>11</v>
      </c>
      <c r="D7" s="12">
        <v>24</v>
      </c>
      <c r="E7" s="6">
        <v>6.49</v>
      </c>
      <c r="F7" s="15"/>
      <c r="G7" s="6">
        <v>6.49</v>
      </c>
      <c r="H7" s="15"/>
      <c r="I7" s="6">
        <v>6.11</v>
      </c>
      <c r="J7" s="15"/>
      <c r="K7" s="6">
        <v>5.33</v>
      </c>
      <c r="L7" s="7"/>
    </row>
    <row r="8" spans="1:12" x14ac:dyDescent="0.25">
      <c r="A8" t="str">
        <f>A9&amp;B9</f>
        <v>162S125-3D4</v>
      </c>
      <c r="D8" s="12">
        <v>12</v>
      </c>
      <c r="E8" s="6">
        <v>10.75</v>
      </c>
      <c r="F8" s="15"/>
      <c r="G8" s="6">
        <v>9.39</v>
      </c>
      <c r="H8" s="15"/>
      <c r="I8" s="6">
        <v>8.5299999999999994</v>
      </c>
      <c r="J8" s="15"/>
      <c r="K8" s="6">
        <v>7.45</v>
      </c>
      <c r="L8" s="7"/>
    </row>
    <row r="9" spans="1:12" x14ac:dyDescent="0.25">
      <c r="A9">
        <v>162</v>
      </c>
      <c r="B9" t="s">
        <v>44</v>
      </c>
      <c r="C9" t="s">
        <v>12</v>
      </c>
      <c r="D9" s="12">
        <v>16</v>
      </c>
      <c r="E9" s="17">
        <v>9.77</v>
      </c>
      <c r="F9" s="15"/>
      <c r="G9" s="6">
        <v>8.5299999999999994</v>
      </c>
      <c r="H9" s="15"/>
      <c r="I9" s="6">
        <v>7.75</v>
      </c>
      <c r="J9" s="15"/>
      <c r="K9" s="6">
        <v>6.77</v>
      </c>
      <c r="L9" s="7"/>
    </row>
    <row r="10" spans="1:12" x14ac:dyDescent="0.25">
      <c r="B10">
        <v>0.36709999999999998</v>
      </c>
      <c r="C10" t="s">
        <v>11</v>
      </c>
      <c r="D10" s="12">
        <v>24</v>
      </c>
      <c r="E10" s="6">
        <v>8.5299999999999994</v>
      </c>
      <c r="F10" s="15"/>
      <c r="G10" s="6">
        <v>7.45</v>
      </c>
      <c r="H10" s="15"/>
      <c r="I10" s="6">
        <v>6.77</v>
      </c>
      <c r="J10" s="15"/>
      <c r="K10" s="6">
        <v>5.92</v>
      </c>
      <c r="L10" s="7"/>
    </row>
    <row r="11" spans="1:12" x14ac:dyDescent="0.25">
      <c r="A11" t="str">
        <f>A12&amp;B12</f>
        <v>162S125-027</v>
      </c>
      <c r="D11" s="12">
        <v>12</v>
      </c>
      <c r="E11" s="6">
        <v>11.3</v>
      </c>
      <c r="F11" s="15"/>
      <c r="G11" s="6">
        <v>9.8699999999999992</v>
      </c>
      <c r="H11" s="15"/>
      <c r="I11" s="6">
        <v>8.9700000000000006</v>
      </c>
      <c r="J11" s="15"/>
      <c r="K11" s="6">
        <v>7.84</v>
      </c>
      <c r="L11" s="7"/>
    </row>
    <row r="12" spans="1:12" x14ac:dyDescent="0.25">
      <c r="A12">
        <v>162</v>
      </c>
      <c r="B12" t="s">
        <v>13</v>
      </c>
      <c r="D12" s="12">
        <v>16</v>
      </c>
      <c r="E12" s="17">
        <v>10.27</v>
      </c>
      <c r="F12" s="15"/>
      <c r="G12" s="6">
        <v>8.9700000000000006</v>
      </c>
      <c r="H12" s="15"/>
      <c r="I12" s="6">
        <v>8.15</v>
      </c>
      <c r="J12" s="15"/>
      <c r="K12" s="6">
        <v>7.12</v>
      </c>
      <c r="L12" s="7"/>
    </row>
    <row r="13" spans="1:12" x14ac:dyDescent="0.25">
      <c r="B13">
        <v>0.40899999999999997</v>
      </c>
      <c r="C13" t="s">
        <v>11</v>
      </c>
      <c r="D13" s="12">
        <v>24</v>
      </c>
      <c r="E13" s="6">
        <v>8.4700000000000006</v>
      </c>
      <c r="F13" s="15"/>
      <c r="G13" s="6">
        <v>7.84</v>
      </c>
      <c r="H13" s="15"/>
      <c r="I13" s="6">
        <v>7.12</v>
      </c>
      <c r="J13" s="15"/>
      <c r="K13" s="6">
        <v>6.22</v>
      </c>
      <c r="L13" s="7"/>
    </row>
    <row r="14" spans="1:12" x14ac:dyDescent="0.25">
      <c r="A14" t="str">
        <f>A15&amp;B15</f>
        <v>162S125-030</v>
      </c>
      <c r="D14" s="12">
        <v>12</v>
      </c>
      <c r="E14" s="6">
        <v>11.65</v>
      </c>
      <c r="F14" s="15"/>
      <c r="G14" s="6">
        <v>10.18</v>
      </c>
      <c r="H14" s="15"/>
      <c r="I14" s="6">
        <v>9.25</v>
      </c>
      <c r="J14" s="15"/>
      <c r="K14" s="6">
        <v>8.08</v>
      </c>
      <c r="L14" s="7"/>
    </row>
    <row r="15" spans="1:12" x14ac:dyDescent="0.25">
      <c r="A15">
        <v>162</v>
      </c>
      <c r="B15" t="s">
        <v>14</v>
      </c>
      <c r="D15" s="12">
        <v>16</v>
      </c>
      <c r="E15" s="17">
        <v>10.59</v>
      </c>
      <c r="F15" s="15"/>
      <c r="G15" s="6">
        <v>9.25</v>
      </c>
      <c r="H15" s="15"/>
      <c r="I15" s="6">
        <v>8.4</v>
      </c>
      <c r="J15" s="15"/>
      <c r="K15" s="6">
        <v>7.34</v>
      </c>
      <c r="L15" s="7"/>
    </row>
    <row r="16" spans="1:12" x14ac:dyDescent="0.25">
      <c r="B16">
        <v>0.44969999999999999</v>
      </c>
      <c r="C16" t="s">
        <v>11</v>
      </c>
      <c r="D16" s="12">
        <v>24</v>
      </c>
      <c r="E16" s="6">
        <v>9.0500000000000007</v>
      </c>
      <c r="F16" s="15"/>
      <c r="G16" s="6">
        <v>8.08</v>
      </c>
      <c r="H16" s="15"/>
      <c r="I16" s="6">
        <v>7.34</v>
      </c>
      <c r="J16" s="15"/>
      <c r="K16" s="6">
        <v>6.41</v>
      </c>
      <c r="L16" s="7"/>
    </row>
    <row r="17" spans="1:12" x14ac:dyDescent="0.25">
      <c r="A17" t="str">
        <f>A18&amp;B18</f>
        <v>162S137-3D4</v>
      </c>
      <c r="D17" s="12">
        <v>12</v>
      </c>
      <c r="E17" s="6">
        <v>11.08</v>
      </c>
      <c r="F17" s="15"/>
      <c r="G17" s="6">
        <v>9.68</v>
      </c>
      <c r="H17" s="15"/>
      <c r="I17" s="6">
        <v>8.7899999999999991</v>
      </c>
      <c r="J17" s="15"/>
      <c r="K17" s="6">
        <v>7.68</v>
      </c>
      <c r="L17" s="7"/>
    </row>
    <row r="18" spans="1:12" x14ac:dyDescent="0.25">
      <c r="A18">
        <v>162</v>
      </c>
      <c r="B18" t="s">
        <v>45</v>
      </c>
      <c r="C18" t="s">
        <v>12</v>
      </c>
      <c r="D18" s="12">
        <v>16</v>
      </c>
      <c r="E18" s="17">
        <v>10.06</v>
      </c>
      <c r="F18" s="15"/>
      <c r="G18" s="6">
        <v>8.7899999999999991</v>
      </c>
      <c r="H18" s="15"/>
      <c r="I18" s="6">
        <v>7.99</v>
      </c>
      <c r="J18" s="15"/>
      <c r="K18" s="6">
        <v>6.98</v>
      </c>
      <c r="L18" s="7"/>
    </row>
    <row r="19" spans="1:12" x14ac:dyDescent="0.25">
      <c r="B19">
        <v>0.39829999999999999</v>
      </c>
      <c r="C19" t="s">
        <v>11</v>
      </c>
      <c r="D19" s="12">
        <v>24</v>
      </c>
      <c r="E19" s="6">
        <v>8.7899999999999991</v>
      </c>
      <c r="F19" s="15"/>
      <c r="G19" s="6">
        <v>7.68</v>
      </c>
      <c r="H19" s="15"/>
      <c r="I19" s="6">
        <v>6.98</v>
      </c>
      <c r="J19" s="15"/>
      <c r="K19" s="6">
        <v>6.1</v>
      </c>
      <c r="L19" s="7"/>
    </row>
    <row r="20" spans="1:12" x14ac:dyDescent="0.25">
      <c r="A20" t="str">
        <f>A21&amp;B21</f>
        <v>162S137-027</v>
      </c>
      <c r="D20" s="12">
        <v>12</v>
      </c>
      <c r="E20" s="6">
        <v>11.78</v>
      </c>
      <c r="F20" s="15"/>
      <c r="G20" s="6">
        <v>10.29</v>
      </c>
      <c r="H20" s="15"/>
      <c r="I20" s="6">
        <v>9.35</v>
      </c>
      <c r="J20" s="15"/>
      <c r="K20" s="6">
        <v>8.17</v>
      </c>
      <c r="L20" s="7"/>
    </row>
    <row r="21" spans="1:12" x14ac:dyDescent="0.25">
      <c r="A21">
        <v>162</v>
      </c>
      <c r="B21" t="s">
        <v>15</v>
      </c>
      <c r="D21" s="12">
        <v>16</v>
      </c>
      <c r="E21" s="17">
        <v>10.71</v>
      </c>
      <c r="F21" s="15"/>
      <c r="G21" s="6">
        <v>9.35</v>
      </c>
      <c r="H21" s="15"/>
      <c r="I21" s="6">
        <v>8.5</v>
      </c>
      <c r="J21" s="15"/>
      <c r="K21" s="6">
        <v>7.42</v>
      </c>
      <c r="L21" s="7"/>
    </row>
    <row r="22" spans="1:12" x14ac:dyDescent="0.25">
      <c r="B22">
        <v>0.45419999999999999</v>
      </c>
      <c r="C22" t="s">
        <v>11</v>
      </c>
      <c r="D22" s="12">
        <v>24</v>
      </c>
      <c r="E22" s="6">
        <v>9.1999999999999993</v>
      </c>
      <c r="F22" s="15"/>
      <c r="G22" s="6">
        <v>8.17</v>
      </c>
      <c r="H22" s="15"/>
      <c r="I22" s="6">
        <v>7.42</v>
      </c>
      <c r="J22" s="15"/>
      <c r="K22" s="6">
        <v>6.48</v>
      </c>
      <c r="L22" s="7"/>
    </row>
    <row r="23" spans="1:12" x14ac:dyDescent="0.25">
      <c r="A23" t="str">
        <f>A24&amp;B24</f>
        <v>162S137-030</v>
      </c>
      <c r="D23" s="12">
        <v>12</v>
      </c>
      <c r="E23" s="6">
        <v>12.15</v>
      </c>
      <c r="F23" s="15"/>
      <c r="G23" s="6">
        <v>10.61</v>
      </c>
      <c r="H23" s="15"/>
      <c r="I23" s="6">
        <v>9.64</v>
      </c>
      <c r="J23" s="15"/>
      <c r="K23" s="6">
        <v>8.42</v>
      </c>
      <c r="L23" s="7"/>
    </row>
    <row r="24" spans="1:12" x14ac:dyDescent="0.25">
      <c r="A24">
        <v>162</v>
      </c>
      <c r="B24" t="s">
        <v>16</v>
      </c>
      <c r="D24" s="12">
        <v>16</v>
      </c>
      <c r="E24" s="17">
        <v>11.04</v>
      </c>
      <c r="F24" s="15"/>
      <c r="G24" s="6">
        <v>9.64</v>
      </c>
      <c r="H24" s="15"/>
      <c r="I24" s="6">
        <v>8.76</v>
      </c>
      <c r="J24" s="15"/>
      <c r="K24" s="6">
        <v>7.65</v>
      </c>
      <c r="L24" s="7"/>
    </row>
    <row r="25" spans="1:12" x14ac:dyDescent="0.25">
      <c r="B25">
        <v>0.49959999999999999</v>
      </c>
      <c r="C25" t="s">
        <v>11</v>
      </c>
      <c r="D25" s="12">
        <v>24</v>
      </c>
      <c r="E25" s="6">
        <v>9.64</v>
      </c>
      <c r="F25" s="15"/>
      <c r="G25" s="6">
        <v>8.42</v>
      </c>
      <c r="H25" s="15"/>
      <c r="I25" s="6">
        <v>7.65</v>
      </c>
      <c r="J25" s="15"/>
      <c r="K25" s="6">
        <v>6.69</v>
      </c>
      <c r="L25" s="7"/>
    </row>
    <row r="26" spans="1:12" x14ac:dyDescent="0.25">
      <c r="A26" t="str">
        <f>A27&amp;B27</f>
        <v>162S150-3D4</v>
      </c>
      <c r="D26" s="12">
        <v>12</v>
      </c>
      <c r="E26" s="6">
        <v>11.34</v>
      </c>
      <c r="F26" s="15"/>
      <c r="G26" s="6">
        <v>9.9</v>
      </c>
      <c r="H26" s="15"/>
      <c r="I26" s="6">
        <v>9</v>
      </c>
      <c r="J26" s="15"/>
      <c r="K26" s="6">
        <v>7.86</v>
      </c>
      <c r="L26" s="7"/>
    </row>
    <row r="27" spans="1:12" x14ac:dyDescent="0.25">
      <c r="A27">
        <v>162</v>
      </c>
      <c r="B27" t="s">
        <v>46</v>
      </c>
      <c r="C27" t="s">
        <v>12</v>
      </c>
      <c r="D27" s="12">
        <v>16</v>
      </c>
      <c r="E27" s="17">
        <v>10.3</v>
      </c>
      <c r="F27" s="15"/>
      <c r="G27" s="6">
        <v>9</v>
      </c>
      <c r="H27" s="15"/>
      <c r="I27" s="6">
        <v>8.17</v>
      </c>
      <c r="J27" s="15"/>
      <c r="K27" s="6">
        <v>7.14</v>
      </c>
      <c r="L27" s="7"/>
    </row>
    <row r="28" spans="1:12" x14ac:dyDescent="0.25">
      <c r="B28">
        <v>0.42430000000000001</v>
      </c>
      <c r="C28" t="s">
        <v>11</v>
      </c>
      <c r="D28" s="12">
        <v>24</v>
      </c>
      <c r="E28" s="6">
        <v>9</v>
      </c>
      <c r="F28" s="15"/>
      <c r="G28" s="6">
        <v>7.86</v>
      </c>
      <c r="H28" s="15"/>
      <c r="I28" s="6">
        <v>7.14</v>
      </c>
      <c r="J28" s="15"/>
      <c r="K28" s="6">
        <v>6.24</v>
      </c>
      <c r="L28" s="7"/>
    </row>
    <row r="29" spans="1:12" x14ac:dyDescent="0.25">
      <c r="A29" t="str">
        <f>A30&amp;B30</f>
        <v>162S162-3D4</v>
      </c>
      <c r="D29" s="12">
        <v>12</v>
      </c>
      <c r="E29" s="6">
        <v>11.49</v>
      </c>
      <c r="F29" s="15"/>
      <c r="G29" s="6">
        <v>10.039999999999999</v>
      </c>
      <c r="H29" s="15"/>
      <c r="I29" s="6">
        <v>9.1199999999999992</v>
      </c>
      <c r="J29" s="15"/>
      <c r="K29" s="6">
        <v>7.97</v>
      </c>
      <c r="L29" s="7"/>
    </row>
    <row r="30" spans="1:12" x14ac:dyDescent="0.25">
      <c r="A30">
        <v>162</v>
      </c>
      <c r="B30" t="s">
        <v>47</v>
      </c>
      <c r="C30" t="s">
        <v>12</v>
      </c>
      <c r="D30" s="12">
        <v>16</v>
      </c>
      <c r="E30" s="17">
        <v>10.44</v>
      </c>
      <c r="F30" s="15"/>
      <c r="G30" s="6">
        <v>9.1199999999999992</v>
      </c>
      <c r="H30" s="15"/>
      <c r="I30" s="6">
        <v>8.2899999999999991</v>
      </c>
      <c r="J30" s="15"/>
      <c r="K30" s="6">
        <v>7.24</v>
      </c>
      <c r="L30" s="7"/>
    </row>
    <row r="31" spans="1:12" x14ac:dyDescent="0.25">
      <c r="B31">
        <v>0.44540000000000002</v>
      </c>
      <c r="C31" t="s">
        <v>11</v>
      </c>
      <c r="D31" s="12">
        <v>24</v>
      </c>
      <c r="E31" s="6">
        <v>9.1199999999999992</v>
      </c>
      <c r="F31" s="15"/>
      <c r="G31" s="6">
        <v>7.97</v>
      </c>
      <c r="H31" s="15"/>
      <c r="I31" s="6">
        <v>7.24</v>
      </c>
      <c r="J31" s="15"/>
      <c r="K31" s="6">
        <v>6.33</v>
      </c>
      <c r="L31" s="7"/>
    </row>
    <row r="32" spans="1:12" x14ac:dyDescent="0.25">
      <c r="A32" t="str">
        <f>A33&amp;B33</f>
        <v>162S162-027</v>
      </c>
      <c r="D32" s="12">
        <v>12</v>
      </c>
      <c r="E32" s="6">
        <v>12.31</v>
      </c>
      <c r="F32" s="15"/>
      <c r="G32" s="6">
        <v>10.76</v>
      </c>
      <c r="H32" s="15"/>
      <c r="I32" s="6">
        <v>9.77</v>
      </c>
      <c r="J32" s="15"/>
      <c r="K32" s="6">
        <v>8.5399999999999991</v>
      </c>
      <c r="L32" s="7"/>
    </row>
    <row r="33" spans="1:12" x14ac:dyDescent="0.25">
      <c r="A33">
        <v>162</v>
      </c>
      <c r="B33" t="s">
        <v>17</v>
      </c>
      <c r="D33" s="12">
        <v>16</v>
      </c>
      <c r="E33" s="17">
        <v>11.19</v>
      </c>
      <c r="F33" s="15"/>
      <c r="G33" s="6">
        <v>9.77</v>
      </c>
      <c r="H33" s="15"/>
      <c r="I33" s="6">
        <v>8.8800000000000008</v>
      </c>
      <c r="J33" s="15"/>
      <c r="K33" s="6">
        <v>7.76</v>
      </c>
      <c r="L33" s="7"/>
    </row>
    <row r="34" spans="1:12" x14ac:dyDescent="0.25">
      <c r="B34">
        <v>0.5081</v>
      </c>
      <c r="C34" t="s">
        <v>11</v>
      </c>
      <c r="D34" s="12">
        <v>24</v>
      </c>
      <c r="E34" s="6">
        <v>9.5500000000000007</v>
      </c>
      <c r="F34" s="15"/>
      <c r="G34" s="6">
        <v>8.5399999999999991</v>
      </c>
      <c r="H34" s="15"/>
      <c r="I34" s="6">
        <v>7.76</v>
      </c>
      <c r="J34" s="15"/>
      <c r="K34" s="6">
        <v>6.78</v>
      </c>
      <c r="L34" s="7"/>
    </row>
    <row r="35" spans="1:12" x14ac:dyDescent="0.25">
      <c r="A35" t="str">
        <f>A36&amp;B36</f>
        <v>162S162-030</v>
      </c>
      <c r="D35" s="12">
        <v>12</v>
      </c>
      <c r="E35" s="6">
        <v>12.71</v>
      </c>
      <c r="F35" s="15"/>
      <c r="G35" s="6">
        <v>11.1</v>
      </c>
      <c r="H35" s="15"/>
      <c r="I35" s="6">
        <v>10.08</v>
      </c>
      <c r="J35" s="15"/>
      <c r="K35" s="6">
        <v>8.81</v>
      </c>
      <c r="L35" s="7"/>
    </row>
    <row r="36" spans="1:12" x14ac:dyDescent="0.25">
      <c r="A36">
        <v>162</v>
      </c>
      <c r="B36" t="s">
        <v>18</v>
      </c>
      <c r="D36" s="12">
        <v>16</v>
      </c>
      <c r="E36" s="17">
        <v>11.54</v>
      </c>
      <c r="F36" s="15"/>
      <c r="G36" s="6">
        <v>10.08</v>
      </c>
      <c r="H36" s="15"/>
      <c r="I36" s="6">
        <v>9.16</v>
      </c>
      <c r="J36" s="15"/>
      <c r="K36" s="6">
        <v>8</v>
      </c>
      <c r="L36" s="7"/>
    </row>
    <row r="37" spans="1:12" x14ac:dyDescent="0.25">
      <c r="B37">
        <v>0.55900000000000005</v>
      </c>
      <c r="C37" t="s">
        <v>11</v>
      </c>
      <c r="D37" s="12">
        <v>24</v>
      </c>
      <c r="E37" s="6">
        <v>10.08</v>
      </c>
      <c r="F37" s="15"/>
      <c r="G37" s="6">
        <v>8.81</v>
      </c>
      <c r="H37" s="15"/>
      <c r="I37" s="6">
        <v>8</v>
      </c>
      <c r="J37" s="15"/>
      <c r="K37" s="6">
        <v>6.99</v>
      </c>
      <c r="L37" s="7"/>
    </row>
    <row r="38" spans="1:12" x14ac:dyDescent="0.25">
      <c r="A38" t="str">
        <f>A39&amp;B39</f>
        <v>250S125-018</v>
      </c>
      <c r="D38" s="12">
        <v>12</v>
      </c>
      <c r="E38" s="6">
        <v>11.76</v>
      </c>
      <c r="F38" s="15"/>
      <c r="G38" s="6">
        <v>11.76</v>
      </c>
      <c r="H38" s="15"/>
      <c r="I38" s="6">
        <v>10.68</v>
      </c>
      <c r="J38" s="15"/>
      <c r="K38" s="6">
        <v>9.33</v>
      </c>
      <c r="L38" s="7"/>
    </row>
    <row r="39" spans="1:12" x14ac:dyDescent="0.25">
      <c r="A39">
        <v>250</v>
      </c>
      <c r="B39" t="s">
        <v>10</v>
      </c>
      <c r="D39" s="12">
        <v>16</v>
      </c>
      <c r="E39" s="17">
        <v>10.18</v>
      </c>
      <c r="F39" s="15"/>
      <c r="G39" s="6">
        <v>10.18</v>
      </c>
      <c r="H39" s="15"/>
      <c r="I39" s="6">
        <v>9.7100000000000009</v>
      </c>
      <c r="J39" s="15"/>
      <c r="K39" s="6">
        <v>8.48</v>
      </c>
      <c r="L39" s="7"/>
    </row>
    <row r="40" spans="1:12" x14ac:dyDescent="0.25">
      <c r="B40">
        <v>0.3301</v>
      </c>
      <c r="C40" t="s">
        <v>11</v>
      </c>
      <c r="D40" s="12">
        <v>24</v>
      </c>
      <c r="E40" s="6">
        <v>8.31</v>
      </c>
      <c r="F40" s="15"/>
      <c r="G40" s="6">
        <v>8.31</v>
      </c>
      <c r="H40" s="15"/>
      <c r="I40" s="6">
        <v>8.31</v>
      </c>
      <c r="J40" s="15"/>
      <c r="K40" s="6">
        <v>7.41</v>
      </c>
      <c r="L40" s="7"/>
    </row>
    <row r="41" spans="1:12" x14ac:dyDescent="0.25">
      <c r="A41" t="str">
        <f>A42&amp;B42</f>
        <v>250S125-3D4</v>
      </c>
      <c r="D41" s="12">
        <v>12</v>
      </c>
      <c r="E41" s="6">
        <v>14.92</v>
      </c>
      <c r="F41" s="15"/>
      <c r="G41" s="6">
        <v>13.04</v>
      </c>
      <c r="H41" s="15"/>
      <c r="I41" s="6">
        <v>11.84</v>
      </c>
      <c r="J41" s="15"/>
      <c r="K41" s="6">
        <v>10.35</v>
      </c>
      <c r="L41" s="7"/>
    </row>
    <row r="42" spans="1:12" x14ac:dyDescent="0.25">
      <c r="A42">
        <v>250</v>
      </c>
      <c r="B42" t="s">
        <v>44</v>
      </c>
      <c r="C42" t="s">
        <v>12</v>
      </c>
      <c r="D42" s="12">
        <v>16</v>
      </c>
      <c r="E42" s="17">
        <v>13.56</v>
      </c>
      <c r="F42" s="15"/>
      <c r="G42" s="6">
        <v>11.84</v>
      </c>
      <c r="H42" s="15"/>
      <c r="I42" s="6">
        <v>10.76</v>
      </c>
      <c r="J42" s="15"/>
      <c r="K42" s="6">
        <v>9.4</v>
      </c>
      <c r="L42" s="7"/>
    </row>
    <row r="43" spans="1:12" x14ac:dyDescent="0.25">
      <c r="B43">
        <v>0.44069999999999998</v>
      </c>
      <c r="C43" t="s">
        <v>11</v>
      </c>
      <c r="D43" s="12">
        <v>24</v>
      </c>
      <c r="E43" s="6">
        <v>11.84</v>
      </c>
      <c r="F43" s="15"/>
      <c r="G43" s="6">
        <v>10.35</v>
      </c>
      <c r="H43" s="15"/>
      <c r="I43" s="6">
        <v>9.4</v>
      </c>
      <c r="J43" s="15"/>
      <c r="K43" s="6">
        <v>8.2100000000000009</v>
      </c>
      <c r="L43" s="7"/>
    </row>
    <row r="44" spans="1:12" x14ac:dyDescent="0.25">
      <c r="A44" t="str">
        <f>A45&amp;B45</f>
        <v>250S125-027</v>
      </c>
      <c r="D44" s="12">
        <v>12</v>
      </c>
      <c r="E44" s="6">
        <v>15.61</v>
      </c>
      <c r="F44" s="15"/>
      <c r="G44" s="6">
        <v>13.65</v>
      </c>
      <c r="H44" s="15"/>
      <c r="I44" s="6">
        <v>12.4</v>
      </c>
      <c r="J44" s="15"/>
      <c r="K44" s="6">
        <v>10.83</v>
      </c>
      <c r="L44" s="7"/>
    </row>
    <row r="45" spans="1:12" x14ac:dyDescent="0.25">
      <c r="A45">
        <v>250</v>
      </c>
      <c r="B45" t="s">
        <v>13</v>
      </c>
      <c r="D45" s="12">
        <v>16</v>
      </c>
      <c r="E45" s="17">
        <v>13.52</v>
      </c>
      <c r="F45" s="15"/>
      <c r="G45" s="6">
        <v>12.4</v>
      </c>
      <c r="H45" s="15"/>
      <c r="I45" s="6">
        <v>11.27</v>
      </c>
      <c r="J45" s="15"/>
      <c r="K45" s="6">
        <v>9.84</v>
      </c>
      <c r="L45" s="7"/>
    </row>
    <row r="46" spans="1:12" x14ac:dyDescent="0.25">
      <c r="B46">
        <v>0.49320000000000003</v>
      </c>
      <c r="C46" t="s">
        <v>11</v>
      </c>
      <c r="D46" s="12">
        <v>24</v>
      </c>
      <c r="E46" s="6">
        <v>11.04</v>
      </c>
      <c r="F46" s="15"/>
      <c r="G46" s="6">
        <v>10.83</v>
      </c>
      <c r="H46" s="15"/>
      <c r="I46" s="6">
        <v>9.84</v>
      </c>
      <c r="J46" s="15"/>
      <c r="K46" s="6">
        <v>8.6</v>
      </c>
      <c r="L46" s="7"/>
    </row>
    <row r="47" spans="1:12" x14ac:dyDescent="0.25">
      <c r="A47" t="str">
        <f>A48&amp;B48</f>
        <v>250S125-030</v>
      </c>
      <c r="D47" s="12">
        <v>12</v>
      </c>
      <c r="E47" s="6">
        <v>16.12</v>
      </c>
      <c r="F47" s="15"/>
      <c r="G47" s="6">
        <v>14.08</v>
      </c>
      <c r="H47" s="15"/>
      <c r="I47" s="6">
        <v>12.79</v>
      </c>
      <c r="J47" s="15"/>
      <c r="K47" s="6">
        <v>11.17</v>
      </c>
      <c r="L47" s="7"/>
    </row>
    <row r="48" spans="1:12" x14ac:dyDescent="0.25">
      <c r="A48">
        <v>250</v>
      </c>
      <c r="B48" t="s">
        <v>14</v>
      </c>
      <c r="D48" s="12">
        <v>16</v>
      </c>
      <c r="E48" s="17">
        <v>14.48</v>
      </c>
      <c r="F48" s="15"/>
      <c r="G48" s="6">
        <v>12.79</v>
      </c>
      <c r="H48" s="15"/>
      <c r="I48" s="6">
        <v>11.62</v>
      </c>
      <c r="J48" s="15"/>
      <c r="K48" s="6">
        <v>10.15</v>
      </c>
      <c r="L48" s="7"/>
    </row>
    <row r="49" spans="1:12" x14ac:dyDescent="0.25">
      <c r="B49">
        <v>0.54249999999999998</v>
      </c>
      <c r="C49" t="s">
        <v>11</v>
      </c>
      <c r="D49" s="12">
        <v>24</v>
      </c>
      <c r="E49" s="6">
        <v>11.82</v>
      </c>
      <c r="F49" s="15"/>
      <c r="G49" s="6">
        <v>11.17</v>
      </c>
      <c r="H49" s="15"/>
      <c r="I49" s="6">
        <v>10.15</v>
      </c>
      <c r="J49" s="15"/>
      <c r="K49" s="6">
        <v>8.8699999999999992</v>
      </c>
      <c r="L49" s="7"/>
    </row>
    <row r="50" spans="1:12" x14ac:dyDescent="0.25">
      <c r="A50" t="str">
        <f>A51&amp;B51</f>
        <v>250S137-3D4</v>
      </c>
      <c r="D50" s="12">
        <v>12</v>
      </c>
      <c r="E50" s="6">
        <v>15.34</v>
      </c>
      <c r="F50" s="15"/>
      <c r="G50" s="6">
        <v>13.4</v>
      </c>
      <c r="H50" s="15"/>
      <c r="I50" s="6">
        <v>12.17</v>
      </c>
      <c r="J50" s="15"/>
      <c r="K50" s="6">
        <v>10.63</v>
      </c>
      <c r="L50" s="7"/>
    </row>
    <row r="51" spans="1:12" x14ac:dyDescent="0.25">
      <c r="A51">
        <v>250</v>
      </c>
      <c r="B51" t="s">
        <v>45</v>
      </c>
      <c r="C51" t="s">
        <v>12</v>
      </c>
      <c r="D51" s="12">
        <v>16</v>
      </c>
      <c r="E51" s="17">
        <v>13.94</v>
      </c>
      <c r="F51" s="15"/>
      <c r="G51" s="6">
        <v>12.17</v>
      </c>
      <c r="H51" s="15"/>
      <c r="I51" s="6">
        <v>11.06</v>
      </c>
      <c r="J51" s="15"/>
      <c r="K51" s="6">
        <v>9.66</v>
      </c>
      <c r="L51" s="7"/>
    </row>
    <row r="52" spans="1:12" x14ac:dyDescent="0.25">
      <c r="B52">
        <v>0.47189999999999999</v>
      </c>
      <c r="C52" t="s">
        <v>11</v>
      </c>
      <c r="D52" s="12">
        <v>24</v>
      </c>
      <c r="E52" s="6">
        <v>12.17</v>
      </c>
      <c r="F52" s="15"/>
      <c r="G52" s="6">
        <v>10.63</v>
      </c>
      <c r="H52" s="15"/>
      <c r="I52" s="6">
        <v>9.66</v>
      </c>
      <c r="J52" s="15"/>
      <c r="K52" s="6">
        <v>8.44</v>
      </c>
      <c r="L52" s="7"/>
    </row>
    <row r="53" spans="1:12" x14ac:dyDescent="0.25">
      <c r="A53" t="str">
        <f>A54&amp;B54</f>
        <v>250S137-027</v>
      </c>
      <c r="D53" s="12">
        <v>12</v>
      </c>
      <c r="E53" s="6">
        <v>16.29</v>
      </c>
      <c r="F53" s="15"/>
      <c r="G53" s="6">
        <v>14.23</v>
      </c>
      <c r="H53" s="15"/>
      <c r="I53" s="6">
        <v>12.93</v>
      </c>
      <c r="J53" s="15"/>
      <c r="K53" s="6">
        <v>11.3</v>
      </c>
      <c r="L53" s="7"/>
    </row>
    <row r="54" spans="1:12" x14ac:dyDescent="0.25">
      <c r="A54">
        <v>250</v>
      </c>
      <c r="B54" t="s">
        <v>15</v>
      </c>
      <c r="D54" s="12">
        <v>16</v>
      </c>
      <c r="E54" s="17">
        <v>14.62</v>
      </c>
      <c r="F54" s="15"/>
      <c r="G54" s="6">
        <v>12.93</v>
      </c>
      <c r="H54" s="15"/>
      <c r="I54" s="6">
        <v>11.75</v>
      </c>
      <c r="J54" s="15"/>
      <c r="K54" s="6">
        <v>10.26</v>
      </c>
      <c r="L54" s="7"/>
    </row>
    <row r="55" spans="1:12" x14ac:dyDescent="0.25">
      <c r="B55">
        <v>0.53839999999999999</v>
      </c>
      <c r="C55" t="s">
        <v>11</v>
      </c>
      <c r="D55" s="12">
        <v>24</v>
      </c>
      <c r="E55" s="6">
        <v>11.94</v>
      </c>
      <c r="F55" s="15"/>
      <c r="G55" s="6">
        <v>11.3</v>
      </c>
      <c r="H55" s="15"/>
      <c r="I55" s="6">
        <v>10.26</v>
      </c>
      <c r="J55" s="15"/>
      <c r="K55" s="6">
        <v>8.9700000000000006</v>
      </c>
      <c r="L55" s="7"/>
    </row>
    <row r="56" spans="1:12" x14ac:dyDescent="0.25">
      <c r="A56" t="str">
        <f>A57&amp;B57</f>
        <v>250S137-030</v>
      </c>
      <c r="D56" s="12">
        <v>12</v>
      </c>
      <c r="E56" s="6">
        <v>16.8</v>
      </c>
      <c r="F56" s="15"/>
      <c r="G56" s="6">
        <v>14.68</v>
      </c>
      <c r="H56" s="15"/>
      <c r="I56" s="6">
        <v>13.34</v>
      </c>
      <c r="J56" s="15"/>
      <c r="K56" s="6">
        <v>11.65</v>
      </c>
      <c r="L56" s="7"/>
    </row>
    <row r="57" spans="1:12" x14ac:dyDescent="0.25">
      <c r="A57">
        <v>250</v>
      </c>
      <c r="B57" t="s">
        <v>16</v>
      </c>
      <c r="D57" s="12">
        <v>16</v>
      </c>
      <c r="E57" s="17">
        <v>15.27</v>
      </c>
      <c r="F57" s="15"/>
      <c r="G57" s="6">
        <v>13.34</v>
      </c>
      <c r="H57" s="15"/>
      <c r="I57" s="6">
        <v>12.12</v>
      </c>
      <c r="J57" s="15"/>
      <c r="K57" s="6">
        <v>10.59</v>
      </c>
      <c r="L57" s="7"/>
    </row>
    <row r="58" spans="1:12" x14ac:dyDescent="0.25">
      <c r="B58">
        <v>0.59240000000000004</v>
      </c>
      <c r="C58" t="s">
        <v>11</v>
      </c>
      <c r="D58" s="12">
        <v>24</v>
      </c>
      <c r="E58" s="6">
        <v>12.74</v>
      </c>
      <c r="F58" s="15"/>
      <c r="G58" s="6">
        <v>11.65</v>
      </c>
      <c r="H58" s="15"/>
      <c r="I58" s="6">
        <v>10.59</v>
      </c>
      <c r="J58" s="15"/>
      <c r="K58" s="6">
        <v>9.25</v>
      </c>
      <c r="L58" s="7"/>
    </row>
    <row r="59" spans="1:12" x14ac:dyDescent="0.25">
      <c r="A59" t="str">
        <f>A60&amp;B60</f>
        <v>250S150-3D4</v>
      </c>
      <c r="D59" s="12">
        <v>12</v>
      </c>
      <c r="E59" s="6">
        <v>15.68</v>
      </c>
      <c r="F59" s="15"/>
      <c r="G59" s="6">
        <v>13.7</v>
      </c>
      <c r="H59" s="15"/>
      <c r="I59" s="6">
        <v>12.45</v>
      </c>
      <c r="J59" s="15"/>
      <c r="K59" s="6">
        <v>10.87</v>
      </c>
      <c r="L59" s="7"/>
    </row>
    <row r="60" spans="1:12" x14ac:dyDescent="0.25">
      <c r="A60">
        <v>250</v>
      </c>
      <c r="B60" t="s">
        <v>46</v>
      </c>
      <c r="C60" t="s">
        <v>12</v>
      </c>
      <c r="D60" s="12">
        <v>16</v>
      </c>
      <c r="E60" s="17">
        <v>14.25</v>
      </c>
      <c r="F60" s="15"/>
      <c r="G60" s="6">
        <v>12.45</v>
      </c>
      <c r="H60" s="15"/>
      <c r="I60" s="6">
        <v>11.31</v>
      </c>
      <c r="J60" s="15"/>
      <c r="K60" s="6">
        <v>9.8800000000000008</v>
      </c>
      <c r="L60" s="7"/>
    </row>
    <row r="61" spans="1:12" x14ac:dyDescent="0.25">
      <c r="B61">
        <v>0.49790000000000001</v>
      </c>
      <c r="C61" t="s">
        <v>11</v>
      </c>
      <c r="D61" s="12">
        <v>24</v>
      </c>
      <c r="E61" s="6">
        <v>12.45</v>
      </c>
      <c r="F61" s="15"/>
      <c r="G61" s="6">
        <v>10.87</v>
      </c>
      <c r="H61" s="15"/>
      <c r="I61" s="6">
        <v>9.8800000000000008</v>
      </c>
      <c r="J61" s="15"/>
      <c r="K61" s="6">
        <v>8.6300000000000008</v>
      </c>
      <c r="L61" s="7"/>
    </row>
    <row r="62" spans="1:12" x14ac:dyDescent="0.25">
      <c r="A62" t="str">
        <f>A63&amp;B63</f>
        <v>250S162-3D4</v>
      </c>
      <c r="D62" s="12">
        <v>12</v>
      </c>
      <c r="E62" s="6">
        <v>15.88</v>
      </c>
      <c r="F62" s="15"/>
      <c r="G62" s="6">
        <v>13.88</v>
      </c>
      <c r="H62" s="15"/>
      <c r="I62" s="6">
        <v>12.61</v>
      </c>
      <c r="J62" s="15"/>
      <c r="K62" s="6">
        <v>11.01</v>
      </c>
      <c r="L62" s="7"/>
    </row>
    <row r="63" spans="1:12" x14ac:dyDescent="0.25">
      <c r="A63">
        <v>250</v>
      </c>
      <c r="B63" t="s">
        <v>47</v>
      </c>
      <c r="C63" t="s">
        <v>12</v>
      </c>
      <c r="D63" s="12">
        <v>16</v>
      </c>
      <c r="E63" s="17">
        <v>14.43</v>
      </c>
      <c r="F63" s="15"/>
      <c r="G63" s="6">
        <v>12.61</v>
      </c>
      <c r="H63" s="15"/>
      <c r="I63" s="6">
        <v>11.45</v>
      </c>
      <c r="J63" s="15"/>
      <c r="K63" s="6">
        <v>10.01</v>
      </c>
      <c r="L63" s="7"/>
    </row>
    <row r="64" spans="1:12" x14ac:dyDescent="0.25">
      <c r="B64">
        <v>0.51900000000000002</v>
      </c>
      <c r="C64" t="s">
        <v>11</v>
      </c>
      <c r="D64" s="12">
        <v>24</v>
      </c>
      <c r="E64" s="6">
        <v>12.61</v>
      </c>
      <c r="F64" s="15"/>
      <c r="G64" s="6">
        <v>11.01</v>
      </c>
      <c r="H64" s="15"/>
      <c r="I64" s="6">
        <v>10.01</v>
      </c>
      <c r="J64" s="15"/>
      <c r="K64" s="6">
        <v>8.74</v>
      </c>
      <c r="L64" s="7"/>
    </row>
    <row r="65" spans="1:12" x14ac:dyDescent="0.25">
      <c r="A65" t="str">
        <f>A66&amp;B66</f>
        <v>250S162-027</v>
      </c>
      <c r="D65" s="12">
        <v>12</v>
      </c>
      <c r="E65" s="6">
        <v>16.95</v>
      </c>
      <c r="F65" s="15"/>
      <c r="G65" s="6">
        <v>14.81</v>
      </c>
      <c r="H65" s="15"/>
      <c r="I65" s="6">
        <v>13.46</v>
      </c>
      <c r="J65" s="15"/>
      <c r="K65" s="6">
        <v>11.76</v>
      </c>
      <c r="L65" s="7"/>
    </row>
    <row r="66" spans="1:12" x14ac:dyDescent="0.25">
      <c r="A66">
        <v>250</v>
      </c>
      <c r="B66" t="s">
        <v>17</v>
      </c>
      <c r="D66" s="12">
        <v>16</v>
      </c>
      <c r="E66" s="17">
        <v>15.14</v>
      </c>
      <c r="F66" s="15"/>
      <c r="G66" s="6">
        <v>13.46</v>
      </c>
      <c r="H66" s="15"/>
      <c r="I66" s="6">
        <v>12.23</v>
      </c>
      <c r="J66" s="15"/>
      <c r="K66" s="6">
        <v>10.68</v>
      </c>
      <c r="L66" s="7"/>
    </row>
    <row r="67" spans="1:12" x14ac:dyDescent="0.25">
      <c r="B67">
        <v>0.59230000000000005</v>
      </c>
      <c r="C67" t="s">
        <v>11</v>
      </c>
      <c r="D67" s="12">
        <v>24</v>
      </c>
      <c r="E67" s="6">
        <v>12.36</v>
      </c>
      <c r="F67" s="15"/>
      <c r="G67" s="6">
        <v>11.76</v>
      </c>
      <c r="H67" s="15"/>
      <c r="I67" s="6">
        <v>10.68</v>
      </c>
      <c r="J67" s="15"/>
      <c r="K67" s="6">
        <v>9.33</v>
      </c>
      <c r="L67" s="7"/>
    </row>
    <row r="68" spans="1:12" x14ac:dyDescent="0.25">
      <c r="A68" t="str">
        <f>A69&amp;B69</f>
        <v>250S162-030</v>
      </c>
      <c r="D68" s="12">
        <v>12</v>
      </c>
      <c r="E68" s="6">
        <v>17.510000000000002</v>
      </c>
      <c r="F68" s="15"/>
      <c r="G68" s="6">
        <v>15.29</v>
      </c>
      <c r="H68" s="15"/>
      <c r="I68" s="6">
        <v>13.89</v>
      </c>
      <c r="J68" s="15"/>
      <c r="K68" s="6">
        <v>12.14</v>
      </c>
      <c r="L68" s="7"/>
    </row>
    <row r="69" spans="1:12" x14ac:dyDescent="0.25">
      <c r="A69">
        <v>250</v>
      </c>
      <c r="B69" t="s">
        <v>18</v>
      </c>
      <c r="D69" s="12">
        <v>16</v>
      </c>
      <c r="E69" s="17">
        <v>15.9</v>
      </c>
      <c r="F69" s="15"/>
      <c r="G69" s="6">
        <v>13.89</v>
      </c>
      <c r="H69" s="15"/>
      <c r="I69" s="6">
        <v>12.62</v>
      </c>
      <c r="J69" s="15"/>
      <c r="K69" s="6">
        <v>11.03</v>
      </c>
      <c r="L69" s="7"/>
    </row>
    <row r="70" spans="1:12" x14ac:dyDescent="0.25">
      <c r="B70">
        <v>0.65180000000000005</v>
      </c>
      <c r="C70" t="s">
        <v>11</v>
      </c>
      <c r="D70" s="12">
        <v>24</v>
      </c>
      <c r="E70" s="6">
        <v>13.16</v>
      </c>
      <c r="F70" s="15"/>
      <c r="G70" s="6">
        <v>12.14</v>
      </c>
      <c r="H70" s="15"/>
      <c r="I70" s="6">
        <v>11.03</v>
      </c>
      <c r="J70" s="15"/>
      <c r="K70" s="6">
        <v>9.6300000000000008</v>
      </c>
      <c r="L70" s="7"/>
    </row>
    <row r="71" spans="1:12" x14ac:dyDescent="0.25">
      <c r="A71" t="str">
        <f>A72&amp;B72</f>
        <v>350S125-018</v>
      </c>
      <c r="D71" s="12">
        <v>12</v>
      </c>
      <c r="E71" s="6">
        <v>14.2</v>
      </c>
      <c r="F71" s="15"/>
      <c r="G71" s="6">
        <v>14.2</v>
      </c>
      <c r="H71" s="15"/>
      <c r="I71" s="6">
        <v>13.92</v>
      </c>
      <c r="J71" s="15"/>
      <c r="K71" s="6">
        <v>12.16</v>
      </c>
      <c r="L71" s="7"/>
    </row>
    <row r="72" spans="1:12" x14ac:dyDescent="0.25">
      <c r="A72">
        <v>350</v>
      </c>
      <c r="B72" t="s">
        <v>10</v>
      </c>
      <c r="D72" s="12">
        <v>16</v>
      </c>
      <c r="E72" s="17">
        <v>12.3</v>
      </c>
      <c r="F72" s="15"/>
      <c r="G72" s="6">
        <v>12.3</v>
      </c>
      <c r="H72" s="15"/>
      <c r="I72" s="6">
        <v>12.3</v>
      </c>
      <c r="J72" s="15"/>
      <c r="K72" s="6">
        <v>11.05</v>
      </c>
      <c r="L72" s="7"/>
    </row>
    <row r="73" spans="1:12" x14ac:dyDescent="0.25">
      <c r="B73">
        <v>0.39400000000000002</v>
      </c>
      <c r="C73" t="s">
        <v>11</v>
      </c>
      <c r="D73" s="12">
        <v>24</v>
      </c>
      <c r="E73" s="6">
        <v>10.039999999999999</v>
      </c>
      <c r="F73" s="15"/>
      <c r="G73" s="6">
        <v>10.039999999999999</v>
      </c>
      <c r="H73" s="15"/>
      <c r="I73" s="6">
        <v>10.039999999999999</v>
      </c>
      <c r="J73" s="15"/>
      <c r="K73" s="6">
        <v>9.65</v>
      </c>
      <c r="L73" s="7"/>
    </row>
    <row r="74" spans="1:12" x14ac:dyDescent="0.25">
      <c r="A74" t="str">
        <f>A75&amp;B75</f>
        <v>350S125-3D4</v>
      </c>
      <c r="D74" s="12">
        <v>12</v>
      </c>
      <c r="E74" s="6">
        <v>19.420000000000002</v>
      </c>
      <c r="F74" s="15"/>
      <c r="G74" s="6">
        <v>16.97</v>
      </c>
      <c r="H74" s="15"/>
      <c r="I74" s="6">
        <v>15.42</v>
      </c>
      <c r="J74" s="15"/>
      <c r="K74" s="6">
        <v>13.47</v>
      </c>
      <c r="L74" s="7"/>
    </row>
    <row r="75" spans="1:12" x14ac:dyDescent="0.25">
      <c r="A75">
        <v>350</v>
      </c>
      <c r="B75" t="s">
        <v>44</v>
      </c>
      <c r="C75" t="s">
        <v>12</v>
      </c>
      <c r="D75" s="12">
        <v>16</v>
      </c>
      <c r="E75" s="17">
        <v>17.649999999999999</v>
      </c>
      <c r="F75" s="15"/>
      <c r="G75" s="6">
        <v>15.42</v>
      </c>
      <c r="H75" s="15"/>
      <c r="I75" s="6">
        <v>14.01</v>
      </c>
      <c r="J75" s="15"/>
      <c r="K75" s="6">
        <v>12.24</v>
      </c>
      <c r="L75" s="7"/>
    </row>
    <row r="76" spans="1:12" x14ac:dyDescent="0.25">
      <c r="B76">
        <v>0.52490000000000003</v>
      </c>
      <c r="C76" t="s">
        <v>11</v>
      </c>
      <c r="D76" s="12">
        <v>24</v>
      </c>
      <c r="E76" s="6">
        <v>14.64</v>
      </c>
      <c r="F76" s="15"/>
      <c r="G76" s="6">
        <v>13.47</v>
      </c>
      <c r="H76" s="15"/>
      <c r="I76" s="6">
        <v>12.24</v>
      </c>
      <c r="J76" s="15"/>
      <c r="K76" s="6">
        <v>10.69</v>
      </c>
      <c r="L76" s="7"/>
    </row>
    <row r="77" spans="1:12" x14ac:dyDescent="0.25">
      <c r="A77" t="str">
        <f>A78&amp;B78</f>
        <v>350S125-027</v>
      </c>
      <c r="D77" s="12">
        <v>12</v>
      </c>
      <c r="E77" s="6">
        <v>19.059999999999999</v>
      </c>
      <c r="F77" s="15"/>
      <c r="G77" s="6">
        <v>17.690000000000001</v>
      </c>
      <c r="H77" s="15"/>
      <c r="I77" s="6">
        <v>16.07</v>
      </c>
      <c r="J77" s="15"/>
      <c r="K77" s="6">
        <v>14.04</v>
      </c>
      <c r="L77" s="7"/>
    </row>
    <row r="78" spans="1:12" x14ac:dyDescent="0.25">
      <c r="A78">
        <v>350</v>
      </c>
      <c r="B78" t="s">
        <v>13</v>
      </c>
      <c r="D78" s="12">
        <v>16</v>
      </c>
      <c r="E78" s="17">
        <v>16.5</v>
      </c>
      <c r="F78" s="15"/>
      <c r="G78" s="6">
        <v>16.07</v>
      </c>
      <c r="H78" s="15"/>
      <c r="I78" s="6">
        <v>14.6</v>
      </c>
      <c r="J78" s="15"/>
      <c r="K78" s="6">
        <v>12.75</v>
      </c>
      <c r="L78" s="7"/>
    </row>
    <row r="79" spans="1:12" x14ac:dyDescent="0.25">
      <c r="B79">
        <v>0.58940000000000003</v>
      </c>
      <c r="C79" t="s">
        <v>11</v>
      </c>
      <c r="D79" s="12">
        <v>24</v>
      </c>
      <c r="E79" s="6">
        <v>13.47</v>
      </c>
      <c r="F79" s="15"/>
      <c r="G79" s="6">
        <v>13.47</v>
      </c>
      <c r="H79" s="15"/>
      <c r="I79" s="6">
        <v>12.75</v>
      </c>
      <c r="J79" s="15"/>
      <c r="K79" s="6">
        <v>11.14</v>
      </c>
      <c r="L79" s="7"/>
    </row>
    <row r="80" spans="1:12" x14ac:dyDescent="0.25">
      <c r="A80" t="str">
        <f>A81&amp;B81</f>
        <v>350S125-030</v>
      </c>
      <c r="D80" s="12">
        <v>12</v>
      </c>
      <c r="E80" s="6">
        <v>20.47</v>
      </c>
      <c r="F80" s="15"/>
      <c r="G80" s="6">
        <v>18.25</v>
      </c>
      <c r="H80" s="15"/>
      <c r="I80" s="6">
        <v>16.579999999999998</v>
      </c>
      <c r="J80" s="15"/>
      <c r="K80" s="6">
        <v>14.49</v>
      </c>
      <c r="L80" s="7"/>
    </row>
    <row r="81" spans="1:12" x14ac:dyDescent="0.25">
      <c r="A81">
        <v>350</v>
      </c>
      <c r="B81" t="s">
        <v>14</v>
      </c>
      <c r="D81" s="12">
        <v>16</v>
      </c>
      <c r="E81" s="17">
        <v>17.73</v>
      </c>
      <c r="F81" s="15"/>
      <c r="G81" s="6">
        <v>16.579999999999998</v>
      </c>
      <c r="H81" s="15"/>
      <c r="I81" s="6">
        <v>15.07</v>
      </c>
      <c r="J81" s="15"/>
      <c r="K81" s="6">
        <v>13.16</v>
      </c>
      <c r="L81" s="7"/>
    </row>
    <row r="82" spans="1:12" x14ac:dyDescent="0.25">
      <c r="B82">
        <v>0.64859999999999995</v>
      </c>
      <c r="C82" t="s">
        <v>11</v>
      </c>
      <c r="D82" s="12">
        <v>24</v>
      </c>
      <c r="E82" s="6">
        <v>14.47</v>
      </c>
      <c r="F82" s="15"/>
      <c r="G82" s="6">
        <v>14.47</v>
      </c>
      <c r="H82" s="15"/>
      <c r="I82" s="6">
        <v>13.16</v>
      </c>
      <c r="J82" s="15"/>
      <c r="K82" s="6">
        <v>11.5</v>
      </c>
      <c r="L82" s="7"/>
    </row>
    <row r="83" spans="1:12" x14ac:dyDescent="0.25">
      <c r="A83" t="str">
        <f>A84&amp;B84</f>
        <v>350S137-3D4</v>
      </c>
      <c r="D83" s="12">
        <v>12</v>
      </c>
      <c r="E83" s="6">
        <v>19.920000000000002</v>
      </c>
      <c r="F83" s="15"/>
      <c r="G83" s="6">
        <v>17.399999999999999</v>
      </c>
      <c r="H83" s="15"/>
      <c r="I83" s="6">
        <v>15.81</v>
      </c>
      <c r="J83" s="15"/>
      <c r="K83" s="6">
        <v>13.81</v>
      </c>
      <c r="L83" s="7"/>
    </row>
    <row r="84" spans="1:12" x14ac:dyDescent="0.25">
      <c r="A84">
        <v>350</v>
      </c>
      <c r="B84" t="s">
        <v>45</v>
      </c>
      <c r="C84" t="s">
        <v>12</v>
      </c>
      <c r="D84" s="12">
        <v>16</v>
      </c>
      <c r="E84" s="17">
        <v>18.100000000000001</v>
      </c>
      <c r="F84" s="15"/>
      <c r="G84" s="6">
        <v>15.81</v>
      </c>
      <c r="H84" s="15"/>
      <c r="I84" s="6">
        <v>14.37</v>
      </c>
      <c r="J84" s="15"/>
      <c r="K84" s="6">
        <v>12.55</v>
      </c>
      <c r="L84" s="7"/>
    </row>
    <row r="85" spans="1:12" x14ac:dyDescent="0.25">
      <c r="B85">
        <v>0.55600000000000005</v>
      </c>
      <c r="C85" t="s">
        <v>11</v>
      </c>
      <c r="D85" s="12">
        <v>24</v>
      </c>
      <c r="E85" s="6">
        <v>15.31</v>
      </c>
      <c r="F85" s="15"/>
      <c r="G85" s="6">
        <v>13.81</v>
      </c>
      <c r="H85" s="15"/>
      <c r="I85" s="6">
        <v>12.55</v>
      </c>
      <c r="J85" s="15"/>
      <c r="K85" s="6">
        <v>10.96</v>
      </c>
      <c r="L85" s="7"/>
    </row>
    <row r="86" spans="1:12" x14ac:dyDescent="0.25">
      <c r="A86" t="str">
        <f>A87&amp;B87</f>
        <v>350S137-027</v>
      </c>
      <c r="D86" s="12">
        <v>12</v>
      </c>
      <c r="E86" s="6">
        <v>20.55</v>
      </c>
      <c r="F86" s="15"/>
      <c r="G86" s="6">
        <v>18.41</v>
      </c>
      <c r="H86" s="15"/>
      <c r="I86" s="6">
        <v>16.72</v>
      </c>
      <c r="J86" s="15"/>
      <c r="K86" s="6">
        <v>14.61</v>
      </c>
      <c r="L86" s="7"/>
    </row>
    <row r="87" spans="1:12" x14ac:dyDescent="0.25">
      <c r="A87">
        <v>350</v>
      </c>
      <c r="B87" t="s">
        <v>15</v>
      </c>
      <c r="D87" s="12">
        <v>16</v>
      </c>
      <c r="E87" s="17">
        <v>17.8</v>
      </c>
      <c r="F87" s="15"/>
      <c r="G87" s="6">
        <v>16.72</v>
      </c>
      <c r="H87" s="15"/>
      <c r="I87" s="6">
        <v>15.19</v>
      </c>
      <c r="J87" s="15"/>
      <c r="K87" s="6">
        <v>13.27</v>
      </c>
      <c r="L87" s="7"/>
    </row>
    <row r="88" spans="1:12" x14ac:dyDescent="0.25">
      <c r="B88">
        <v>0.63470000000000004</v>
      </c>
      <c r="C88" t="s">
        <v>11</v>
      </c>
      <c r="D88" s="12">
        <v>24</v>
      </c>
      <c r="E88" s="6">
        <v>14.53</v>
      </c>
      <c r="F88" s="15"/>
      <c r="G88" s="6">
        <v>14.53</v>
      </c>
      <c r="H88" s="15"/>
      <c r="I88" s="6">
        <v>13.27</v>
      </c>
      <c r="J88" s="15"/>
      <c r="K88" s="6">
        <v>11.6</v>
      </c>
      <c r="L88" s="7"/>
    </row>
    <row r="89" spans="1:12" x14ac:dyDescent="0.25">
      <c r="A89" t="str">
        <f>A90&amp;B90</f>
        <v>350S137-030</v>
      </c>
      <c r="D89" s="12">
        <v>12</v>
      </c>
      <c r="E89" s="6">
        <v>21.74</v>
      </c>
      <c r="F89" s="15"/>
      <c r="G89" s="6">
        <v>18.989999999999998</v>
      </c>
      <c r="H89" s="15"/>
      <c r="I89" s="6">
        <v>17.25</v>
      </c>
      <c r="J89" s="15"/>
      <c r="K89" s="6">
        <v>15.07</v>
      </c>
      <c r="L89" s="7"/>
    </row>
    <row r="90" spans="1:12" x14ac:dyDescent="0.25">
      <c r="A90">
        <v>350</v>
      </c>
      <c r="B90" t="s">
        <v>16</v>
      </c>
      <c r="D90" s="12">
        <v>16</v>
      </c>
      <c r="E90" s="17">
        <v>19.04</v>
      </c>
      <c r="F90" s="15"/>
      <c r="G90" s="6">
        <v>17.25</v>
      </c>
      <c r="H90" s="15"/>
      <c r="I90" s="6">
        <v>15.68</v>
      </c>
      <c r="J90" s="15"/>
      <c r="K90" s="6">
        <v>13.7</v>
      </c>
      <c r="L90" s="7"/>
    </row>
    <row r="91" spans="1:12" x14ac:dyDescent="0.25">
      <c r="B91">
        <v>0.69850000000000001</v>
      </c>
      <c r="C91" t="s">
        <v>11</v>
      </c>
      <c r="D91" s="12">
        <v>24</v>
      </c>
      <c r="E91" s="6">
        <v>15.55</v>
      </c>
      <c r="F91" s="15"/>
      <c r="G91" s="6">
        <v>15.07</v>
      </c>
      <c r="H91" s="15"/>
      <c r="I91" s="6">
        <v>13.7</v>
      </c>
      <c r="J91" s="15"/>
      <c r="K91" s="6">
        <v>11.96</v>
      </c>
      <c r="L91" s="7"/>
    </row>
    <row r="92" spans="1:12" x14ac:dyDescent="0.25">
      <c r="A92" t="str">
        <f>A93&amp;B93</f>
        <v>350S150-3D4</v>
      </c>
      <c r="D92" s="12">
        <v>12</v>
      </c>
      <c r="E92" s="6">
        <v>20.32</v>
      </c>
      <c r="F92" s="15"/>
      <c r="G92" s="6">
        <v>17.75</v>
      </c>
      <c r="H92" s="15"/>
      <c r="I92" s="6">
        <v>16.13</v>
      </c>
      <c r="J92" s="15"/>
      <c r="K92" s="6">
        <v>14.09</v>
      </c>
      <c r="L92" s="7"/>
    </row>
    <row r="93" spans="1:12" x14ac:dyDescent="0.25">
      <c r="A93">
        <v>350</v>
      </c>
      <c r="B93" t="s">
        <v>46</v>
      </c>
      <c r="C93" t="s">
        <v>12</v>
      </c>
      <c r="D93" s="12">
        <v>16</v>
      </c>
      <c r="E93" s="17">
        <v>18.46</v>
      </c>
      <c r="F93" s="15"/>
      <c r="G93" s="6">
        <v>16.13</v>
      </c>
      <c r="H93" s="15"/>
      <c r="I93" s="6">
        <v>14.65</v>
      </c>
      <c r="J93" s="15"/>
      <c r="K93" s="6">
        <v>12.8</v>
      </c>
      <c r="L93" s="7"/>
    </row>
    <row r="94" spans="1:12" x14ac:dyDescent="0.25">
      <c r="B94">
        <v>0.58199999999999996</v>
      </c>
      <c r="C94" t="s">
        <v>11</v>
      </c>
      <c r="D94" s="12">
        <v>24</v>
      </c>
      <c r="E94" s="6">
        <v>15.7</v>
      </c>
      <c r="F94" s="15"/>
      <c r="G94" s="6">
        <v>14.09</v>
      </c>
      <c r="H94" s="15"/>
      <c r="I94" s="6">
        <v>12.8</v>
      </c>
      <c r="J94" s="15"/>
      <c r="K94" s="6">
        <v>11.18</v>
      </c>
      <c r="L94" s="7"/>
    </row>
    <row r="95" spans="1:12" x14ac:dyDescent="0.25">
      <c r="A95" t="str">
        <f>A96&amp;B96</f>
        <v>350S162-3D4</v>
      </c>
      <c r="D95" s="12">
        <v>12</v>
      </c>
      <c r="E95" s="6">
        <v>20.56</v>
      </c>
      <c r="F95" s="15"/>
      <c r="G95" s="6">
        <v>17.96</v>
      </c>
      <c r="H95" s="15"/>
      <c r="I95" s="6">
        <v>16.32</v>
      </c>
      <c r="J95" s="15"/>
      <c r="K95" s="6">
        <v>14.25</v>
      </c>
      <c r="L95" s="7"/>
    </row>
    <row r="96" spans="1:12" x14ac:dyDescent="0.25">
      <c r="A96">
        <v>350</v>
      </c>
      <c r="B96" t="s">
        <v>47</v>
      </c>
      <c r="C96" t="s">
        <v>12</v>
      </c>
      <c r="D96" s="12">
        <v>16</v>
      </c>
      <c r="E96" s="17">
        <v>18.68</v>
      </c>
      <c r="F96" s="15"/>
      <c r="G96" s="6">
        <v>16.32</v>
      </c>
      <c r="H96" s="15"/>
      <c r="I96" s="6">
        <v>14.83</v>
      </c>
      <c r="J96" s="15"/>
      <c r="K96" s="6">
        <v>12.95</v>
      </c>
      <c r="L96" s="7"/>
    </row>
    <row r="97" spans="1:12" x14ac:dyDescent="0.25">
      <c r="B97">
        <v>0.60309999999999997</v>
      </c>
      <c r="C97" t="s">
        <v>11</v>
      </c>
      <c r="D97" s="12">
        <v>24</v>
      </c>
      <c r="E97" s="6">
        <v>15.75</v>
      </c>
      <c r="F97" s="15"/>
      <c r="G97" s="6">
        <v>14.25</v>
      </c>
      <c r="H97" s="15"/>
      <c r="I97" s="6">
        <v>12.95</v>
      </c>
      <c r="J97" s="15"/>
      <c r="K97" s="6">
        <v>11.31</v>
      </c>
      <c r="L97" s="7"/>
    </row>
    <row r="98" spans="1:12" x14ac:dyDescent="0.25">
      <c r="A98" t="str">
        <f>A99&amp;B99</f>
        <v>350S162-027</v>
      </c>
      <c r="D98" s="12">
        <v>12</v>
      </c>
      <c r="E98" s="6">
        <v>21.24</v>
      </c>
      <c r="F98" s="15"/>
      <c r="G98" s="6">
        <v>19.11</v>
      </c>
      <c r="H98" s="15"/>
      <c r="I98" s="6">
        <v>17.36</v>
      </c>
      <c r="J98" s="15"/>
      <c r="K98" s="6">
        <v>15.16</v>
      </c>
      <c r="L98" s="7"/>
    </row>
    <row r="99" spans="1:12" x14ac:dyDescent="0.25">
      <c r="A99">
        <v>350</v>
      </c>
      <c r="B99" t="s">
        <v>17</v>
      </c>
      <c r="D99" s="12">
        <v>16</v>
      </c>
      <c r="E99" s="17">
        <v>18.399999999999999</v>
      </c>
      <c r="F99" s="15"/>
      <c r="G99" s="6">
        <v>17.36</v>
      </c>
      <c r="H99" s="15"/>
      <c r="I99" s="6">
        <v>15.77</v>
      </c>
      <c r="J99" s="15"/>
      <c r="K99" s="6">
        <v>13.78</v>
      </c>
      <c r="L99" s="7"/>
    </row>
    <row r="100" spans="1:12" x14ac:dyDescent="0.25">
      <c r="B100">
        <v>0.6885</v>
      </c>
      <c r="C100" t="s">
        <v>11</v>
      </c>
      <c r="D100" s="12">
        <v>24</v>
      </c>
      <c r="E100" s="6">
        <v>15.02</v>
      </c>
      <c r="F100" s="15"/>
      <c r="G100" s="6">
        <v>15.02</v>
      </c>
      <c r="H100" s="15"/>
      <c r="I100" s="6">
        <v>13.78</v>
      </c>
      <c r="J100" s="15"/>
      <c r="K100" s="6">
        <v>12.04</v>
      </c>
      <c r="L100" s="7"/>
    </row>
    <row r="101" spans="1:12" x14ac:dyDescent="0.25">
      <c r="A101" t="str">
        <f>A102&amp;B102</f>
        <v>350S162-030</v>
      </c>
      <c r="D101" s="12">
        <v>12</v>
      </c>
      <c r="E101" s="6">
        <v>22.59</v>
      </c>
      <c r="F101" s="15"/>
      <c r="G101" s="6">
        <v>19.73</v>
      </c>
      <c r="H101" s="15"/>
      <c r="I101" s="6">
        <v>17.93</v>
      </c>
      <c r="J101" s="15"/>
      <c r="K101" s="6">
        <v>15.66</v>
      </c>
      <c r="L101" s="7"/>
    </row>
    <row r="102" spans="1:12" x14ac:dyDescent="0.25">
      <c r="A102">
        <v>350</v>
      </c>
      <c r="B102" t="s">
        <v>18</v>
      </c>
      <c r="D102" s="12">
        <v>16</v>
      </c>
      <c r="E102" s="17">
        <v>19.63</v>
      </c>
      <c r="F102" s="15"/>
      <c r="G102" s="6">
        <v>17.93</v>
      </c>
      <c r="H102" s="15"/>
      <c r="I102" s="6">
        <v>16.29</v>
      </c>
      <c r="J102" s="15"/>
      <c r="K102" s="6">
        <v>14.23</v>
      </c>
      <c r="L102" s="7"/>
    </row>
    <row r="103" spans="1:12" x14ac:dyDescent="0.25">
      <c r="B103">
        <v>0.75790000000000002</v>
      </c>
      <c r="C103" t="s">
        <v>11</v>
      </c>
      <c r="D103" s="12">
        <v>24</v>
      </c>
      <c r="E103" s="6">
        <v>16.03</v>
      </c>
      <c r="F103" s="15"/>
      <c r="G103" s="6">
        <v>15.66</v>
      </c>
      <c r="H103" s="15"/>
      <c r="I103" s="6">
        <v>14.23</v>
      </c>
      <c r="J103" s="15"/>
      <c r="K103" s="6">
        <v>12.43</v>
      </c>
      <c r="L103" s="7"/>
    </row>
    <row r="104" spans="1:12" x14ac:dyDescent="0.25">
      <c r="A104" t="str">
        <f>A105&amp;B105</f>
        <v>350S200-030</v>
      </c>
      <c r="D104" s="12">
        <v>12</v>
      </c>
      <c r="E104" s="6">
        <v>23.21</v>
      </c>
      <c r="F104" s="15"/>
      <c r="G104" s="6">
        <v>20.47</v>
      </c>
      <c r="H104" s="15"/>
      <c r="I104" s="6">
        <v>18.59</v>
      </c>
      <c r="J104" s="15"/>
      <c r="K104" s="6">
        <v>16.239999999999998</v>
      </c>
      <c r="L104" s="7"/>
    </row>
    <row r="105" spans="1:12" x14ac:dyDescent="0.25">
      <c r="A105">
        <v>350</v>
      </c>
      <c r="B105" t="s">
        <v>19</v>
      </c>
      <c r="D105" s="12">
        <v>16</v>
      </c>
      <c r="E105" s="17">
        <v>20.100000000000001</v>
      </c>
      <c r="F105" s="15"/>
      <c r="G105" s="6">
        <v>18.59</v>
      </c>
      <c r="H105" s="15"/>
      <c r="I105" s="6">
        <v>16.89</v>
      </c>
      <c r="J105" s="15"/>
      <c r="K105" s="6">
        <v>14.76</v>
      </c>
      <c r="L105" s="7"/>
    </row>
    <row r="106" spans="1:12" x14ac:dyDescent="0.25">
      <c r="B106">
        <v>0.8417</v>
      </c>
      <c r="C106" t="s">
        <v>11</v>
      </c>
      <c r="D106" s="12">
        <v>24</v>
      </c>
      <c r="E106" s="6">
        <v>16.41</v>
      </c>
      <c r="F106" s="15"/>
      <c r="G106" s="6">
        <v>16.239999999999998</v>
      </c>
      <c r="H106" s="15"/>
      <c r="I106" s="6">
        <v>14.76</v>
      </c>
      <c r="J106" s="15"/>
      <c r="K106" s="6">
        <v>12.89</v>
      </c>
      <c r="L106" s="7"/>
    </row>
    <row r="107" spans="1:12" x14ac:dyDescent="0.25">
      <c r="A107" t="str">
        <f>A108&amp;B108</f>
        <v>362S125-018</v>
      </c>
      <c r="D107" s="12">
        <v>12</v>
      </c>
      <c r="E107" s="6">
        <v>14.48</v>
      </c>
      <c r="F107" s="15"/>
      <c r="G107" s="6">
        <v>14.48</v>
      </c>
      <c r="H107" s="15"/>
      <c r="I107" s="6">
        <v>14.31</v>
      </c>
      <c r="J107" s="15"/>
      <c r="K107" s="6">
        <v>12.5</v>
      </c>
      <c r="L107" s="7"/>
    </row>
    <row r="108" spans="1:12" x14ac:dyDescent="0.25">
      <c r="A108">
        <v>362</v>
      </c>
      <c r="B108" t="s">
        <v>10</v>
      </c>
      <c r="D108" s="12">
        <v>16</v>
      </c>
      <c r="E108" s="17">
        <v>12.54</v>
      </c>
      <c r="F108" s="15"/>
      <c r="G108" s="6">
        <v>12.54</v>
      </c>
      <c r="H108" s="15"/>
      <c r="I108" s="6">
        <v>12.54</v>
      </c>
      <c r="J108" s="15"/>
      <c r="K108" s="6">
        <v>11.36</v>
      </c>
      <c r="L108" s="7"/>
    </row>
    <row r="109" spans="1:12" x14ac:dyDescent="0.25">
      <c r="B109">
        <v>0.40200000000000002</v>
      </c>
      <c r="C109" t="s">
        <v>11</v>
      </c>
      <c r="D109" s="12">
        <v>24</v>
      </c>
      <c r="E109" s="6">
        <v>10.24</v>
      </c>
      <c r="F109" s="15"/>
      <c r="G109" s="6">
        <v>10.24</v>
      </c>
      <c r="H109" s="15"/>
      <c r="I109" s="6">
        <v>10.24</v>
      </c>
      <c r="J109" s="15"/>
      <c r="K109" s="6">
        <v>9.92</v>
      </c>
      <c r="L109" s="7"/>
    </row>
    <row r="110" spans="1:12" x14ac:dyDescent="0.25">
      <c r="A110" t="str">
        <f>A111&amp;B111</f>
        <v>362S125-3D4</v>
      </c>
      <c r="D110" s="12">
        <v>12</v>
      </c>
      <c r="E110" s="6">
        <v>19.97</v>
      </c>
      <c r="F110" s="15"/>
      <c r="G110" s="6">
        <v>17.45</v>
      </c>
      <c r="H110" s="15"/>
      <c r="I110" s="6">
        <v>15.85</v>
      </c>
      <c r="J110" s="15"/>
      <c r="K110" s="6">
        <v>13.85</v>
      </c>
      <c r="L110" s="7"/>
    </row>
    <row r="111" spans="1:12" x14ac:dyDescent="0.25">
      <c r="A111">
        <v>362</v>
      </c>
      <c r="B111" t="s">
        <v>44</v>
      </c>
      <c r="C111" t="s">
        <v>12</v>
      </c>
      <c r="D111" s="12">
        <v>16</v>
      </c>
      <c r="E111" s="17">
        <v>18.14</v>
      </c>
      <c r="F111" s="15"/>
      <c r="G111" s="6">
        <v>15.85</v>
      </c>
      <c r="H111" s="15"/>
      <c r="I111" s="6">
        <v>14.4</v>
      </c>
      <c r="J111" s="15"/>
      <c r="K111" s="6">
        <v>12.58</v>
      </c>
      <c r="L111" s="7"/>
    </row>
    <row r="112" spans="1:12" x14ac:dyDescent="0.25">
      <c r="B112">
        <v>0.53539999999999999</v>
      </c>
      <c r="C112" t="s">
        <v>11</v>
      </c>
      <c r="D112" s="12">
        <v>24</v>
      </c>
      <c r="E112" s="6">
        <v>14.93</v>
      </c>
      <c r="F112" s="15"/>
      <c r="G112" s="6">
        <v>13.85</v>
      </c>
      <c r="H112" s="15"/>
      <c r="I112" s="6">
        <v>12.58</v>
      </c>
      <c r="J112" s="15"/>
      <c r="K112" s="6">
        <v>10.99</v>
      </c>
      <c r="L112" s="7"/>
    </row>
    <row r="113" spans="1:12" x14ac:dyDescent="0.25">
      <c r="A113" t="str">
        <f>A114&amp;B114</f>
        <v>362S125-027</v>
      </c>
      <c r="D113" s="12">
        <v>12</v>
      </c>
      <c r="E113" s="6">
        <v>19.45</v>
      </c>
      <c r="F113" s="15"/>
      <c r="G113" s="6">
        <v>18.18</v>
      </c>
      <c r="H113" s="15"/>
      <c r="I113" s="6">
        <v>16.52</v>
      </c>
      <c r="J113" s="15"/>
      <c r="K113" s="6">
        <v>14.43</v>
      </c>
      <c r="L113" s="7"/>
    </row>
    <row r="114" spans="1:12" x14ac:dyDescent="0.25">
      <c r="A114">
        <v>362</v>
      </c>
      <c r="B114" t="s">
        <v>13</v>
      </c>
      <c r="D114" s="12">
        <v>16</v>
      </c>
      <c r="E114" s="17">
        <v>16.850000000000001</v>
      </c>
      <c r="F114" s="15"/>
      <c r="G114" s="6">
        <v>16.52</v>
      </c>
      <c r="H114" s="15"/>
      <c r="I114" s="6">
        <v>15.01</v>
      </c>
      <c r="J114" s="15"/>
      <c r="K114" s="6">
        <v>13.11</v>
      </c>
      <c r="L114" s="7"/>
    </row>
    <row r="115" spans="1:12" x14ac:dyDescent="0.25">
      <c r="B115">
        <v>0.60150000000000003</v>
      </c>
      <c r="C115" t="s">
        <v>11</v>
      </c>
      <c r="D115" s="12">
        <v>24</v>
      </c>
      <c r="E115" s="6">
        <v>13.76</v>
      </c>
      <c r="F115" s="15"/>
      <c r="G115" s="6">
        <v>13.76</v>
      </c>
      <c r="H115" s="15"/>
      <c r="I115" s="6">
        <v>13.11</v>
      </c>
      <c r="J115" s="15"/>
      <c r="K115" s="6">
        <v>11.45</v>
      </c>
      <c r="L115" s="7"/>
    </row>
    <row r="116" spans="1:12" x14ac:dyDescent="0.25">
      <c r="A116" t="str">
        <f>A117&amp;B117</f>
        <v>362S125-030</v>
      </c>
      <c r="D116" s="12">
        <v>12</v>
      </c>
      <c r="E116" s="6">
        <v>20.9</v>
      </c>
      <c r="F116" s="15"/>
      <c r="G116" s="6">
        <v>18.760000000000002</v>
      </c>
      <c r="H116" s="15"/>
      <c r="I116" s="6">
        <v>17.05</v>
      </c>
      <c r="J116" s="15"/>
      <c r="K116" s="6">
        <v>14.89</v>
      </c>
      <c r="L116" s="7"/>
    </row>
    <row r="117" spans="1:12" x14ac:dyDescent="0.25">
      <c r="A117">
        <v>362</v>
      </c>
      <c r="B117" t="s">
        <v>14</v>
      </c>
      <c r="D117" s="12">
        <v>16</v>
      </c>
      <c r="E117" s="17">
        <v>18.100000000000001</v>
      </c>
      <c r="F117" s="15"/>
      <c r="G117" s="6">
        <v>17.05</v>
      </c>
      <c r="H117" s="15"/>
      <c r="I117" s="6">
        <v>15.49</v>
      </c>
      <c r="J117" s="15"/>
      <c r="K117" s="6">
        <v>13.53</v>
      </c>
      <c r="L117" s="7"/>
    </row>
    <row r="118" spans="1:12" x14ac:dyDescent="0.25">
      <c r="B118">
        <v>0.66190000000000004</v>
      </c>
      <c r="C118" t="s">
        <v>11</v>
      </c>
      <c r="D118" s="12">
        <v>24</v>
      </c>
      <c r="E118" s="6">
        <v>14.78</v>
      </c>
      <c r="F118" s="15"/>
      <c r="G118" s="6">
        <v>14.78</v>
      </c>
      <c r="H118" s="15"/>
      <c r="I118" s="6">
        <v>13.53</v>
      </c>
      <c r="J118" s="15"/>
      <c r="K118" s="6">
        <v>11.82</v>
      </c>
      <c r="L118" s="7"/>
    </row>
    <row r="119" spans="1:12" x14ac:dyDescent="0.25">
      <c r="A119" t="str">
        <f>A120&amp;B120</f>
        <v>362S137-3D4</v>
      </c>
      <c r="D119" s="12">
        <v>12</v>
      </c>
      <c r="E119" s="6">
        <v>20.48</v>
      </c>
      <c r="F119" s="15"/>
      <c r="G119" s="6">
        <v>17.89</v>
      </c>
      <c r="H119" s="15"/>
      <c r="I119" s="6">
        <v>16.260000000000002</v>
      </c>
      <c r="J119" s="15"/>
      <c r="K119" s="6">
        <v>14.2</v>
      </c>
      <c r="L119" s="7"/>
    </row>
    <row r="120" spans="1:12" x14ac:dyDescent="0.25">
      <c r="A120">
        <v>362</v>
      </c>
      <c r="B120" t="s">
        <v>45</v>
      </c>
      <c r="C120" t="s">
        <v>12</v>
      </c>
      <c r="D120" s="12">
        <v>16</v>
      </c>
      <c r="E120" s="17">
        <v>18.61</v>
      </c>
      <c r="F120" s="15"/>
      <c r="G120" s="6">
        <v>16.260000000000002</v>
      </c>
      <c r="H120" s="15"/>
      <c r="I120" s="6">
        <v>14.77</v>
      </c>
      <c r="J120" s="15"/>
      <c r="K120" s="6">
        <v>12.9</v>
      </c>
      <c r="L120" s="7"/>
    </row>
    <row r="121" spans="1:12" x14ac:dyDescent="0.25">
      <c r="B121">
        <v>0.5665</v>
      </c>
      <c r="C121" t="s">
        <v>11</v>
      </c>
      <c r="D121" s="12">
        <v>24</v>
      </c>
      <c r="E121" s="6">
        <v>15.61</v>
      </c>
      <c r="F121" s="15"/>
      <c r="G121" s="6">
        <v>14.2</v>
      </c>
      <c r="H121" s="15"/>
      <c r="I121" s="6">
        <v>12.9</v>
      </c>
      <c r="J121" s="15"/>
      <c r="K121" s="6">
        <v>11.27</v>
      </c>
      <c r="L121" s="7"/>
    </row>
    <row r="122" spans="1:12" x14ac:dyDescent="0.25">
      <c r="A122" t="str">
        <f>A123&amp;B123</f>
        <v>362S137-027</v>
      </c>
      <c r="D122" s="12">
        <v>12</v>
      </c>
      <c r="E122" s="6">
        <v>20.97</v>
      </c>
      <c r="F122" s="15"/>
      <c r="G122" s="6">
        <v>18.91</v>
      </c>
      <c r="H122" s="15"/>
      <c r="I122" s="6">
        <v>17.18</v>
      </c>
      <c r="J122" s="15"/>
      <c r="K122" s="6">
        <v>15.01</v>
      </c>
      <c r="L122" s="7"/>
    </row>
    <row r="123" spans="1:12" x14ac:dyDescent="0.25">
      <c r="A123">
        <v>362</v>
      </c>
      <c r="B123" t="s">
        <v>15</v>
      </c>
      <c r="D123" s="12">
        <v>16</v>
      </c>
      <c r="E123" s="17">
        <v>18.16</v>
      </c>
      <c r="F123" s="15"/>
      <c r="G123" s="6">
        <v>17.18</v>
      </c>
      <c r="H123" s="15"/>
      <c r="I123" s="6">
        <v>15.61</v>
      </c>
      <c r="J123" s="15"/>
      <c r="K123" s="6">
        <v>13.64</v>
      </c>
      <c r="L123" s="7"/>
    </row>
    <row r="124" spans="1:12" x14ac:dyDescent="0.25">
      <c r="B124">
        <v>0.64670000000000005</v>
      </c>
      <c r="C124" t="s">
        <v>11</v>
      </c>
      <c r="D124" s="12">
        <v>24</v>
      </c>
      <c r="E124" s="6">
        <v>14.83</v>
      </c>
      <c r="F124" s="15"/>
      <c r="G124" s="6">
        <v>14.83</v>
      </c>
      <c r="H124" s="15"/>
      <c r="I124" s="6">
        <v>13.64</v>
      </c>
      <c r="J124" s="15"/>
      <c r="K124" s="6">
        <v>11.91</v>
      </c>
      <c r="L124" s="7"/>
    </row>
    <row r="125" spans="1:12" x14ac:dyDescent="0.25">
      <c r="A125" t="str">
        <f>A126&amp;B126</f>
        <v>362S137-030</v>
      </c>
      <c r="D125" s="12">
        <v>12</v>
      </c>
      <c r="E125" s="6">
        <v>22.34</v>
      </c>
      <c r="F125" s="15"/>
      <c r="G125" s="6">
        <v>19.510000000000002</v>
      </c>
      <c r="H125" s="15"/>
      <c r="I125" s="6">
        <v>17.73</v>
      </c>
      <c r="J125" s="15"/>
      <c r="K125" s="6">
        <v>15.49</v>
      </c>
      <c r="L125" s="7"/>
    </row>
    <row r="126" spans="1:12" x14ac:dyDescent="0.25">
      <c r="A126">
        <v>362</v>
      </c>
      <c r="B126" t="s">
        <v>16</v>
      </c>
      <c r="D126" s="12">
        <v>16</v>
      </c>
      <c r="E126" s="17">
        <v>19.440000000000001</v>
      </c>
      <c r="F126" s="15"/>
      <c r="G126" s="6">
        <v>17.73</v>
      </c>
      <c r="H126" s="15"/>
      <c r="I126" s="6">
        <v>16.11</v>
      </c>
      <c r="J126" s="15"/>
      <c r="K126" s="6">
        <v>14.07</v>
      </c>
      <c r="L126" s="7"/>
    </row>
    <row r="127" spans="1:12" x14ac:dyDescent="0.25">
      <c r="B127">
        <v>0.7117</v>
      </c>
      <c r="C127" t="s">
        <v>11</v>
      </c>
      <c r="D127" s="12">
        <v>24</v>
      </c>
      <c r="E127" s="6">
        <v>15.87</v>
      </c>
      <c r="F127" s="15"/>
      <c r="G127" s="6">
        <v>15.49</v>
      </c>
      <c r="H127" s="15"/>
      <c r="I127" s="6">
        <v>14.07</v>
      </c>
      <c r="J127" s="15"/>
      <c r="K127" s="6">
        <v>12.29</v>
      </c>
      <c r="L127" s="7"/>
    </row>
    <row r="128" spans="1:12" x14ac:dyDescent="0.25">
      <c r="A128" t="str">
        <f>A129&amp;B129</f>
        <v>362S150-3D4</v>
      </c>
      <c r="D128" s="12">
        <v>12</v>
      </c>
      <c r="E128" s="6">
        <v>20.88</v>
      </c>
      <c r="F128" s="15"/>
      <c r="G128" s="6">
        <v>18.239999999999998</v>
      </c>
      <c r="H128" s="15"/>
      <c r="I128" s="6">
        <v>16.57</v>
      </c>
      <c r="J128" s="15"/>
      <c r="K128" s="6">
        <v>14.48</v>
      </c>
      <c r="L128" s="7"/>
    </row>
    <row r="129" spans="1:12" x14ac:dyDescent="0.25">
      <c r="A129">
        <v>362</v>
      </c>
      <c r="B129" t="s">
        <v>46</v>
      </c>
      <c r="C129" t="s">
        <v>12</v>
      </c>
      <c r="D129" s="12">
        <v>16</v>
      </c>
      <c r="E129" s="17">
        <v>18.97</v>
      </c>
      <c r="F129" s="15"/>
      <c r="G129" s="6">
        <v>16.57</v>
      </c>
      <c r="H129" s="15"/>
      <c r="I129" s="6">
        <v>15.06</v>
      </c>
      <c r="J129" s="15"/>
      <c r="K129" s="6">
        <v>13.15</v>
      </c>
      <c r="L129" s="7"/>
    </row>
    <row r="130" spans="1:12" x14ac:dyDescent="0.25">
      <c r="B130">
        <v>0.59260000000000002</v>
      </c>
      <c r="C130" t="s">
        <v>11</v>
      </c>
      <c r="D130" s="12">
        <v>24</v>
      </c>
      <c r="E130" s="6">
        <v>16.010000000000002</v>
      </c>
      <c r="F130" s="15"/>
      <c r="G130" s="6">
        <v>14.48</v>
      </c>
      <c r="H130" s="15"/>
      <c r="I130" s="6">
        <v>13.15</v>
      </c>
      <c r="J130" s="15"/>
      <c r="K130" s="6">
        <v>11.49</v>
      </c>
      <c r="L130" s="7"/>
    </row>
    <row r="131" spans="1:12" x14ac:dyDescent="0.25">
      <c r="A131" t="str">
        <f>A132&amp;B132</f>
        <v>362S162-3D4</v>
      </c>
      <c r="D131" s="12">
        <v>12</v>
      </c>
      <c r="E131" s="6">
        <v>21.13</v>
      </c>
      <c r="F131" s="15"/>
      <c r="G131" s="6">
        <v>18.46</v>
      </c>
      <c r="H131" s="15"/>
      <c r="I131" s="6">
        <v>16.77</v>
      </c>
      <c r="J131" s="15"/>
      <c r="K131" s="6">
        <v>14.65</v>
      </c>
      <c r="L131" s="7"/>
    </row>
    <row r="132" spans="1:12" x14ac:dyDescent="0.25">
      <c r="A132">
        <v>362</v>
      </c>
      <c r="B132" t="s">
        <v>47</v>
      </c>
      <c r="C132" t="s">
        <v>12</v>
      </c>
      <c r="D132" s="12">
        <v>16</v>
      </c>
      <c r="E132" s="17">
        <v>19.190000000000001</v>
      </c>
      <c r="F132" s="15"/>
      <c r="G132" s="6">
        <v>16.77</v>
      </c>
      <c r="H132" s="15"/>
      <c r="I132" s="6">
        <v>15.23</v>
      </c>
      <c r="J132" s="15"/>
      <c r="K132" s="6">
        <v>13.31</v>
      </c>
      <c r="L132" s="7"/>
    </row>
    <row r="133" spans="1:12" x14ac:dyDescent="0.25">
      <c r="B133">
        <v>0.61360000000000003</v>
      </c>
      <c r="C133" t="s">
        <v>11</v>
      </c>
      <c r="D133" s="12">
        <v>24</v>
      </c>
      <c r="E133" s="6">
        <v>16.059999999999999</v>
      </c>
      <c r="F133" s="15"/>
      <c r="G133" s="6">
        <v>14.65</v>
      </c>
      <c r="H133" s="15"/>
      <c r="I133" s="6">
        <v>13.31</v>
      </c>
      <c r="J133" s="15"/>
      <c r="K133" s="6">
        <v>11.63</v>
      </c>
      <c r="L133" s="7"/>
    </row>
    <row r="134" spans="1:12" x14ac:dyDescent="0.25">
      <c r="A134" t="str">
        <f>A135&amp;B135</f>
        <v>362S162-027</v>
      </c>
      <c r="D134" s="12">
        <v>12</v>
      </c>
      <c r="E134" s="6">
        <v>21.68</v>
      </c>
      <c r="F134" s="15"/>
      <c r="G134" s="6">
        <v>19.63</v>
      </c>
      <c r="H134" s="15"/>
      <c r="I134" s="6">
        <v>17.829999999999998</v>
      </c>
      <c r="J134" s="15"/>
      <c r="K134" s="6">
        <v>15.58</v>
      </c>
      <c r="L134" s="7"/>
    </row>
    <row r="135" spans="1:12" x14ac:dyDescent="0.25">
      <c r="A135">
        <v>362</v>
      </c>
      <c r="B135" t="s">
        <v>17</v>
      </c>
      <c r="D135" s="12">
        <v>16</v>
      </c>
      <c r="E135" s="17">
        <v>18.77</v>
      </c>
      <c r="F135" s="15"/>
      <c r="G135" s="6">
        <v>17.829999999999998</v>
      </c>
      <c r="H135" s="15"/>
      <c r="I135" s="6">
        <v>16.2</v>
      </c>
      <c r="J135" s="15"/>
      <c r="K135" s="6">
        <v>14.15</v>
      </c>
      <c r="L135" s="7"/>
    </row>
    <row r="136" spans="1:12" x14ac:dyDescent="0.25">
      <c r="B136">
        <v>0.7006</v>
      </c>
      <c r="C136" t="s">
        <v>11</v>
      </c>
      <c r="D136" s="12">
        <v>24</v>
      </c>
      <c r="E136" s="6">
        <v>15.33</v>
      </c>
      <c r="F136" s="15"/>
      <c r="G136" s="6">
        <v>15.33</v>
      </c>
      <c r="H136" s="15"/>
      <c r="I136" s="6">
        <v>14.15</v>
      </c>
      <c r="J136" s="15"/>
      <c r="K136" s="6">
        <v>12.36</v>
      </c>
      <c r="L136" s="7"/>
    </row>
    <row r="137" spans="1:12" x14ac:dyDescent="0.25">
      <c r="A137" t="str">
        <f>A138&amp;B138</f>
        <v>362S162-030</v>
      </c>
      <c r="D137" s="12">
        <v>12</v>
      </c>
      <c r="E137" s="6">
        <v>23.13</v>
      </c>
      <c r="F137" s="15"/>
      <c r="G137" s="6">
        <v>20.27</v>
      </c>
      <c r="H137" s="15"/>
      <c r="I137" s="6">
        <v>18.420000000000002</v>
      </c>
      <c r="J137" s="15"/>
      <c r="K137" s="6">
        <v>16.09</v>
      </c>
      <c r="L137" s="7"/>
    </row>
    <row r="138" spans="1:12" x14ac:dyDescent="0.25">
      <c r="A138">
        <v>362</v>
      </c>
      <c r="B138" t="s">
        <v>18</v>
      </c>
      <c r="D138" s="12">
        <v>16</v>
      </c>
      <c r="E138" s="17">
        <v>20.04</v>
      </c>
      <c r="F138" s="15"/>
      <c r="G138" s="6">
        <v>18.420000000000002</v>
      </c>
      <c r="H138" s="15"/>
      <c r="I138" s="6">
        <v>16.73</v>
      </c>
      <c r="J138" s="15"/>
      <c r="K138" s="6">
        <v>14.62</v>
      </c>
      <c r="L138" s="7"/>
    </row>
    <row r="139" spans="1:12" x14ac:dyDescent="0.25">
      <c r="B139">
        <v>0.77110000000000001</v>
      </c>
      <c r="C139" t="s">
        <v>11</v>
      </c>
      <c r="D139" s="12">
        <v>24</v>
      </c>
      <c r="E139" s="6">
        <v>16.36</v>
      </c>
      <c r="F139" s="15"/>
      <c r="G139" s="6">
        <v>16.09</v>
      </c>
      <c r="H139" s="15"/>
      <c r="I139" s="6">
        <v>14.62</v>
      </c>
      <c r="J139" s="15"/>
      <c r="K139" s="6">
        <v>12.77</v>
      </c>
      <c r="L139" s="7"/>
    </row>
    <row r="140" spans="1:12" x14ac:dyDescent="0.25">
      <c r="A140" t="str">
        <f>A141&amp;B141</f>
        <v>362S200-030</v>
      </c>
      <c r="D140" s="12">
        <v>12</v>
      </c>
      <c r="E140" s="6">
        <v>23.69</v>
      </c>
      <c r="F140" s="15"/>
      <c r="G140" s="6">
        <v>21.02</v>
      </c>
      <c r="H140" s="15"/>
      <c r="I140" s="6">
        <v>19.100000000000001</v>
      </c>
      <c r="J140" s="15"/>
      <c r="K140" s="6">
        <v>16.68</v>
      </c>
      <c r="L140" s="7"/>
    </row>
    <row r="141" spans="1:12" x14ac:dyDescent="0.25">
      <c r="A141">
        <v>362</v>
      </c>
      <c r="B141" t="s">
        <v>19</v>
      </c>
      <c r="D141" s="12">
        <v>16</v>
      </c>
      <c r="E141" s="17">
        <v>20.51</v>
      </c>
      <c r="F141" s="15"/>
      <c r="G141" s="6">
        <v>19.100000000000001</v>
      </c>
      <c r="H141" s="15"/>
      <c r="I141" s="6">
        <v>17.350000000000001</v>
      </c>
      <c r="J141" s="15"/>
      <c r="K141" s="6">
        <v>15.16</v>
      </c>
      <c r="L141" s="7"/>
    </row>
    <row r="142" spans="1:12" x14ac:dyDescent="0.25">
      <c r="B142">
        <v>0.85489999999999999</v>
      </c>
      <c r="C142" t="s">
        <v>11</v>
      </c>
      <c r="D142" s="12">
        <v>24</v>
      </c>
      <c r="E142" s="6">
        <v>16.75</v>
      </c>
      <c r="F142" s="15"/>
      <c r="G142" s="6">
        <v>16.68</v>
      </c>
      <c r="H142" s="15"/>
      <c r="I142" s="6">
        <v>15.16</v>
      </c>
      <c r="J142" s="15"/>
      <c r="K142" s="6">
        <v>13.24</v>
      </c>
      <c r="L142" s="7"/>
    </row>
    <row r="143" spans="1:12" x14ac:dyDescent="0.25">
      <c r="A143" t="str">
        <f>A144&amp;B144</f>
        <v>400S125-018</v>
      </c>
      <c r="D143" s="12">
        <v>12</v>
      </c>
      <c r="E143" s="6">
        <v>15.29</v>
      </c>
      <c r="F143" s="15"/>
      <c r="G143" s="6">
        <v>15.29</v>
      </c>
      <c r="H143" s="15"/>
      <c r="I143" s="6">
        <v>15.29</v>
      </c>
      <c r="J143" s="15"/>
      <c r="K143" s="6">
        <v>13.52</v>
      </c>
      <c r="L143" s="7"/>
    </row>
    <row r="144" spans="1:12" x14ac:dyDescent="0.25">
      <c r="A144">
        <v>400</v>
      </c>
      <c r="B144" t="s">
        <v>10</v>
      </c>
      <c r="D144" s="12">
        <v>16</v>
      </c>
      <c r="E144" s="17">
        <v>13.24</v>
      </c>
      <c r="F144" s="15"/>
      <c r="G144" s="6">
        <v>13.24</v>
      </c>
      <c r="H144" s="15"/>
      <c r="I144" s="6">
        <v>13.24</v>
      </c>
      <c r="J144" s="15"/>
      <c r="K144" s="6">
        <v>12.28</v>
      </c>
      <c r="L144" s="7"/>
    </row>
    <row r="145" spans="1:12" x14ac:dyDescent="0.25">
      <c r="B145">
        <v>0.42599999999999999</v>
      </c>
      <c r="C145" t="s">
        <v>11</v>
      </c>
      <c r="D145" s="12">
        <v>24</v>
      </c>
      <c r="E145" s="6">
        <v>10.81</v>
      </c>
      <c r="F145" s="15"/>
      <c r="G145" s="6">
        <v>10.81</v>
      </c>
      <c r="H145" s="15"/>
      <c r="I145" s="6">
        <v>10.81</v>
      </c>
      <c r="J145" s="15"/>
      <c r="K145" s="6">
        <v>10.73</v>
      </c>
      <c r="L145" s="7"/>
    </row>
    <row r="146" spans="1:12" x14ac:dyDescent="0.25">
      <c r="A146" t="str">
        <f>A147&amp;B147</f>
        <v>400S125-3D4</v>
      </c>
      <c r="D146" s="12">
        <v>12</v>
      </c>
      <c r="E146" s="6">
        <v>21.6</v>
      </c>
      <c r="F146" s="15"/>
      <c r="G146" s="6">
        <v>18.87</v>
      </c>
      <c r="H146" s="15"/>
      <c r="I146" s="6">
        <v>17.149999999999999</v>
      </c>
      <c r="J146" s="15"/>
      <c r="K146" s="6">
        <v>14.98</v>
      </c>
      <c r="L146" s="7"/>
    </row>
    <row r="147" spans="1:12" x14ac:dyDescent="0.25">
      <c r="A147">
        <v>400</v>
      </c>
      <c r="B147" t="s">
        <v>44</v>
      </c>
      <c r="C147" t="s">
        <v>12</v>
      </c>
      <c r="D147" s="12">
        <v>16</v>
      </c>
      <c r="E147" s="17">
        <v>19.32</v>
      </c>
      <c r="F147" s="15"/>
      <c r="G147" s="6">
        <v>17.149999999999999</v>
      </c>
      <c r="H147" s="15"/>
      <c r="I147" s="6">
        <v>15.58</v>
      </c>
      <c r="J147" s="15"/>
      <c r="K147" s="6">
        <v>13.61</v>
      </c>
      <c r="L147" s="7"/>
    </row>
    <row r="148" spans="1:12" x14ac:dyDescent="0.25">
      <c r="B148">
        <v>0.56689999999999996</v>
      </c>
      <c r="C148" t="s">
        <v>11</v>
      </c>
      <c r="D148" s="12">
        <v>24</v>
      </c>
      <c r="E148" s="6">
        <v>15.78</v>
      </c>
      <c r="F148" s="15"/>
      <c r="G148" s="6">
        <v>14.98</v>
      </c>
      <c r="H148" s="15"/>
      <c r="I148" s="6">
        <v>13.61</v>
      </c>
      <c r="J148" s="15"/>
      <c r="K148" s="6">
        <v>11.89</v>
      </c>
      <c r="L148" s="7"/>
    </row>
    <row r="149" spans="1:12" x14ac:dyDescent="0.25">
      <c r="A149" t="str">
        <f>A150&amp;B150</f>
        <v>400S125-027</v>
      </c>
      <c r="D149" s="12">
        <v>12</v>
      </c>
      <c r="E149" s="6">
        <v>20.6</v>
      </c>
      <c r="F149" s="15"/>
      <c r="G149" s="6">
        <v>19.61</v>
      </c>
      <c r="H149" s="15"/>
      <c r="I149" s="6">
        <v>17.809999999999999</v>
      </c>
      <c r="J149" s="15"/>
      <c r="K149" s="6">
        <v>15.56</v>
      </c>
      <c r="L149" s="7"/>
    </row>
    <row r="150" spans="1:12" x14ac:dyDescent="0.25">
      <c r="A150">
        <v>400</v>
      </c>
      <c r="B150" t="s">
        <v>13</v>
      </c>
      <c r="D150" s="12">
        <v>16</v>
      </c>
      <c r="E150" s="17">
        <v>17.84</v>
      </c>
      <c r="F150" s="15"/>
      <c r="G150" s="6">
        <v>17.809999999999999</v>
      </c>
      <c r="H150" s="15"/>
      <c r="I150" s="6">
        <v>16.18</v>
      </c>
      <c r="J150" s="15"/>
      <c r="K150" s="6">
        <v>14.14</v>
      </c>
      <c r="L150" s="7"/>
    </row>
    <row r="151" spans="1:12" x14ac:dyDescent="0.25">
      <c r="B151">
        <v>0.63519999999999999</v>
      </c>
      <c r="C151" t="s">
        <v>11</v>
      </c>
      <c r="D151" s="12">
        <v>24</v>
      </c>
      <c r="E151" s="6">
        <v>14.56</v>
      </c>
      <c r="F151" s="15"/>
      <c r="G151" s="6">
        <v>14.56</v>
      </c>
      <c r="H151" s="15"/>
      <c r="I151" s="6">
        <v>14.14</v>
      </c>
      <c r="J151" s="15"/>
      <c r="K151" s="6">
        <v>12.35</v>
      </c>
      <c r="L151" s="7"/>
    </row>
    <row r="152" spans="1:12" x14ac:dyDescent="0.25">
      <c r="A152" t="str">
        <f>A153&amp;B153</f>
        <v>400S125-030</v>
      </c>
      <c r="D152" s="12">
        <v>12</v>
      </c>
      <c r="E152" s="6">
        <v>22.15</v>
      </c>
      <c r="F152" s="15"/>
      <c r="G152" s="6">
        <v>20.27</v>
      </c>
      <c r="H152" s="15"/>
      <c r="I152" s="6">
        <v>18.420000000000002</v>
      </c>
      <c r="J152" s="15"/>
      <c r="K152" s="6">
        <v>16.09</v>
      </c>
      <c r="L152" s="7"/>
    </row>
    <row r="153" spans="1:12" x14ac:dyDescent="0.25">
      <c r="A153">
        <v>400</v>
      </c>
      <c r="B153" t="s">
        <v>14</v>
      </c>
      <c r="D153" s="12">
        <v>16</v>
      </c>
      <c r="E153" s="17">
        <v>19.18</v>
      </c>
      <c r="F153" s="15"/>
      <c r="G153" s="6">
        <v>18.420000000000002</v>
      </c>
      <c r="H153" s="15"/>
      <c r="I153" s="6">
        <v>16.73</v>
      </c>
      <c r="J153" s="15"/>
      <c r="K153" s="6">
        <v>14.62</v>
      </c>
      <c r="L153" s="7"/>
    </row>
    <row r="154" spans="1:12" x14ac:dyDescent="0.25">
      <c r="B154">
        <v>0.7016</v>
      </c>
      <c r="C154" t="s">
        <v>11</v>
      </c>
      <c r="D154" s="12">
        <v>24</v>
      </c>
      <c r="E154" s="6">
        <v>15.66</v>
      </c>
      <c r="F154" s="15"/>
      <c r="G154" s="6">
        <v>15.66</v>
      </c>
      <c r="H154" s="15"/>
      <c r="I154" s="6">
        <v>14.62</v>
      </c>
      <c r="J154" s="15"/>
      <c r="K154" s="6">
        <v>12.77</v>
      </c>
      <c r="L154" s="7"/>
    </row>
    <row r="155" spans="1:12" x14ac:dyDescent="0.25">
      <c r="A155" t="str">
        <f>A156&amp;B156</f>
        <v>400S137-3D4</v>
      </c>
      <c r="D155" s="12">
        <v>12</v>
      </c>
      <c r="E155" s="6">
        <v>22.15</v>
      </c>
      <c r="F155" s="15"/>
      <c r="G155" s="6">
        <v>19.350000000000001</v>
      </c>
      <c r="H155" s="15"/>
      <c r="I155" s="6">
        <v>17.579999999999998</v>
      </c>
      <c r="J155" s="15"/>
      <c r="K155" s="6">
        <v>15.36</v>
      </c>
      <c r="L155" s="7"/>
    </row>
    <row r="156" spans="1:12" x14ac:dyDescent="0.25">
      <c r="A156">
        <v>400</v>
      </c>
      <c r="B156" t="s">
        <v>45</v>
      </c>
      <c r="C156" t="s">
        <v>12</v>
      </c>
      <c r="D156" s="12">
        <v>16</v>
      </c>
      <c r="E156" s="17">
        <v>20.13</v>
      </c>
      <c r="F156" s="15"/>
      <c r="G156" s="6">
        <v>17.579999999999998</v>
      </c>
      <c r="H156" s="15"/>
      <c r="I156" s="6">
        <v>15.97</v>
      </c>
      <c r="J156" s="15"/>
      <c r="K156" s="6">
        <v>13.95</v>
      </c>
      <c r="L156" s="7"/>
    </row>
    <row r="157" spans="1:12" x14ac:dyDescent="0.25">
      <c r="B157">
        <v>0.59799999999999998</v>
      </c>
      <c r="C157" t="s">
        <v>11</v>
      </c>
      <c r="D157" s="12">
        <v>24</v>
      </c>
      <c r="E157" s="6">
        <v>16.489999999999998</v>
      </c>
      <c r="F157" s="15"/>
      <c r="G157" s="6">
        <v>15.36</v>
      </c>
      <c r="H157" s="15"/>
      <c r="I157" s="6">
        <v>13.95</v>
      </c>
      <c r="J157" s="15"/>
      <c r="K157" s="6">
        <v>12.19</v>
      </c>
      <c r="L157" s="7"/>
    </row>
    <row r="158" spans="1:12" x14ac:dyDescent="0.25">
      <c r="A158" t="str">
        <f>A159&amp;B159</f>
        <v>400S137-027</v>
      </c>
      <c r="D158" s="12">
        <v>12</v>
      </c>
      <c r="E158" s="6">
        <v>22.19</v>
      </c>
      <c r="F158" s="15"/>
      <c r="G158" s="6">
        <v>20.420000000000002</v>
      </c>
      <c r="H158" s="15"/>
      <c r="I158" s="6">
        <v>18.55</v>
      </c>
      <c r="J158" s="15"/>
      <c r="K158" s="6">
        <v>16.2</v>
      </c>
      <c r="L158" s="7"/>
    </row>
    <row r="159" spans="1:12" x14ac:dyDescent="0.25">
      <c r="A159">
        <v>400</v>
      </c>
      <c r="B159" t="s">
        <v>15</v>
      </c>
      <c r="D159" s="12">
        <v>16</v>
      </c>
      <c r="E159" s="17">
        <v>19.22</v>
      </c>
      <c r="F159" s="15"/>
      <c r="G159" s="6">
        <v>18.55</v>
      </c>
      <c r="H159" s="15"/>
      <c r="I159" s="6">
        <v>16.850000000000001</v>
      </c>
      <c r="J159" s="15"/>
      <c r="K159" s="6">
        <v>14.72</v>
      </c>
      <c r="L159" s="7"/>
    </row>
    <row r="160" spans="1:12" x14ac:dyDescent="0.25">
      <c r="B160">
        <v>0.68279999999999996</v>
      </c>
      <c r="C160" t="s">
        <v>11</v>
      </c>
      <c r="D160" s="12">
        <v>24</v>
      </c>
      <c r="E160" s="6">
        <v>15.69</v>
      </c>
      <c r="F160" s="15"/>
      <c r="G160" s="6">
        <v>15.69</v>
      </c>
      <c r="H160" s="15"/>
      <c r="I160" s="6">
        <v>14.72</v>
      </c>
      <c r="J160" s="15"/>
      <c r="K160" s="6">
        <v>12.86</v>
      </c>
      <c r="L160" s="7"/>
    </row>
    <row r="161" spans="1:12" x14ac:dyDescent="0.25">
      <c r="A161" t="str">
        <f>A162&amp;B162</f>
        <v>400S137-030</v>
      </c>
      <c r="D161" s="12">
        <v>12</v>
      </c>
      <c r="E161" s="6">
        <v>23.76</v>
      </c>
      <c r="F161" s="15"/>
      <c r="G161" s="6">
        <v>21.07</v>
      </c>
      <c r="H161" s="15"/>
      <c r="I161" s="6">
        <v>19.14</v>
      </c>
      <c r="J161" s="15"/>
      <c r="K161" s="6">
        <v>16.72</v>
      </c>
      <c r="L161" s="7"/>
    </row>
    <row r="162" spans="1:12" x14ac:dyDescent="0.25">
      <c r="A162">
        <v>400</v>
      </c>
      <c r="B162" t="s">
        <v>16</v>
      </c>
      <c r="D162" s="12">
        <v>16</v>
      </c>
      <c r="E162" s="17">
        <v>20.58</v>
      </c>
      <c r="F162" s="15"/>
      <c r="G162" s="6">
        <v>19.14</v>
      </c>
      <c r="H162" s="15"/>
      <c r="I162" s="6">
        <v>17.39</v>
      </c>
      <c r="J162" s="15"/>
      <c r="K162" s="6">
        <v>15.19</v>
      </c>
      <c r="L162" s="7"/>
    </row>
    <row r="163" spans="1:12" x14ac:dyDescent="0.25">
      <c r="B163">
        <v>0.75149999999999995</v>
      </c>
      <c r="C163" t="s">
        <v>11</v>
      </c>
      <c r="D163" s="12">
        <v>24</v>
      </c>
      <c r="E163" s="6">
        <v>16.8</v>
      </c>
      <c r="F163" s="15"/>
      <c r="G163" s="6">
        <v>16.72</v>
      </c>
      <c r="H163" s="15"/>
      <c r="I163" s="6">
        <v>15.19</v>
      </c>
      <c r="J163" s="15"/>
      <c r="K163" s="6">
        <v>13.27</v>
      </c>
      <c r="L163" s="7"/>
    </row>
    <row r="164" spans="1:12" x14ac:dyDescent="0.25">
      <c r="A164" t="str">
        <f>A165&amp;B165</f>
        <v>400S150-3D4</v>
      </c>
      <c r="D164" s="12">
        <v>12</v>
      </c>
      <c r="E164" s="6">
        <v>22.55</v>
      </c>
      <c r="F164" s="15"/>
      <c r="G164" s="6">
        <v>19.7</v>
      </c>
      <c r="H164" s="15"/>
      <c r="I164" s="6">
        <v>17.899999999999999</v>
      </c>
      <c r="J164" s="15"/>
      <c r="K164" s="6">
        <v>15.64</v>
      </c>
      <c r="L164" s="7"/>
    </row>
    <row r="165" spans="1:12" x14ac:dyDescent="0.25">
      <c r="A165">
        <v>400</v>
      </c>
      <c r="B165" t="s">
        <v>46</v>
      </c>
      <c r="C165" t="s">
        <v>12</v>
      </c>
      <c r="D165" s="12">
        <v>16</v>
      </c>
      <c r="E165" s="17">
        <v>20.49</v>
      </c>
      <c r="F165" s="15"/>
      <c r="G165" s="6">
        <v>17.899999999999999</v>
      </c>
      <c r="H165" s="15"/>
      <c r="I165" s="6">
        <v>16.260000000000002</v>
      </c>
      <c r="J165" s="15"/>
      <c r="K165" s="6">
        <v>14.21</v>
      </c>
      <c r="L165" s="7"/>
    </row>
    <row r="166" spans="1:12" x14ac:dyDescent="0.25">
      <c r="B166">
        <v>0.62409999999999999</v>
      </c>
      <c r="C166" t="s">
        <v>11</v>
      </c>
      <c r="D166" s="12">
        <v>24</v>
      </c>
      <c r="E166" s="6">
        <v>16.91</v>
      </c>
      <c r="F166" s="15"/>
      <c r="G166" s="6">
        <v>15.64</v>
      </c>
      <c r="H166" s="15"/>
      <c r="I166" s="6">
        <v>14.21</v>
      </c>
      <c r="J166" s="15"/>
      <c r="K166" s="6">
        <v>12.41</v>
      </c>
      <c r="L166" s="7"/>
    </row>
    <row r="167" spans="1:12" x14ac:dyDescent="0.25">
      <c r="A167" t="str">
        <f>A168&amp;B168</f>
        <v>400S162-3D4</v>
      </c>
      <c r="D167" s="12">
        <v>12</v>
      </c>
      <c r="E167" s="6">
        <v>22.81</v>
      </c>
      <c r="F167" s="15"/>
      <c r="G167" s="6">
        <v>19.93</v>
      </c>
      <c r="H167" s="15"/>
      <c r="I167" s="6">
        <v>18.11</v>
      </c>
      <c r="J167" s="15"/>
      <c r="K167" s="6">
        <v>15.82</v>
      </c>
      <c r="L167" s="7"/>
    </row>
    <row r="168" spans="1:12" x14ac:dyDescent="0.25">
      <c r="A168">
        <v>400</v>
      </c>
      <c r="B168" t="s">
        <v>47</v>
      </c>
      <c r="C168" t="s">
        <v>12</v>
      </c>
      <c r="D168" s="12">
        <v>16</v>
      </c>
      <c r="E168" s="17">
        <v>20.73</v>
      </c>
      <c r="F168" s="15"/>
      <c r="G168" s="6">
        <v>18.11</v>
      </c>
      <c r="H168" s="15"/>
      <c r="I168" s="6">
        <v>16.45</v>
      </c>
      <c r="J168" s="15"/>
      <c r="K168" s="6">
        <v>14.37</v>
      </c>
      <c r="L168" s="7"/>
    </row>
    <row r="169" spans="1:12" x14ac:dyDescent="0.25">
      <c r="B169">
        <v>0.64510000000000001</v>
      </c>
      <c r="C169" t="s">
        <v>11</v>
      </c>
      <c r="D169" s="12">
        <v>24</v>
      </c>
      <c r="E169" s="6">
        <v>16.96</v>
      </c>
      <c r="F169" s="15"/>
      <c r="G169" s="6">
        <v>15.82</v>
      </c>
      <c r="H169" s="15"/>
      <c r="I169" s="6">
        <v>14.37</v>
      </c>
      <c r="J169" s="15"/>
      <c r="K169" s="6">
        <v>12.55</v>
      </c>
      <c r="L169" s="7"/>
    </row>
    <row r="170" spans="1:12" x14ac:dyDescent="0.25">
      <c r="A170" t="str">
        <f>A171&amp;B171</f>
        <v>400S162-027</v>
      </c>
      <c r="D170" s="12">
        <v>12</v>
      </c>
      <c r="E170" s="6">
        <v>22.93</v>
      </c>
      <c r="F170" s="15"/>
      <c r="G170" s="6">
        <v>21.17</v>
      </c>
      <c r="H170" s="15"/>
      <c r="I170" s="6">
        <v>19.23</v>
      </c>
      <c r="J170" s="15"/>
      <c r="K170" s="6">
        <v>16.8</v>
      </c>
      <c r="L170" s="7"/>
    </row>
    <row r="171" spans="1:12" x14ac:dyDescent="0.25">
      <c r="A171">
        <v>400</v>
      </c>
      <c r="B171" t="s">
        <v>17</v>
      </c>
      <c r="D171" s="12">
        <v>16</v>
      </c>
      <c r="E171" s="17">
        <v>19.86</v>
      </c>
      <c r="F171" s="15"/>
      <c r="G171" s="6">
        <v>19.23</v>
      </c>
      <c r="H171" s="15"/>
      <c r="I171" s="6">
        <v>17.48</v>
      </c>
      <c r="J171" s="15"/>
      <c r="K171" s="6">
        <v>15.27</v>
      </c>
      <c r="L171" s="7"/>
    </row>
    <row r="172" spans="1:12" x14ac:dyDescent="0.25">
      <c r="B172">
        <v>0.73670000000000002</v>
      </c>
      <c r="C172" t="s">
        <v>11</v>
      </c>
      <c r="D172" s="12">
        <v>24</v>
      </c>
      <c r="E172" s="6">
        <v>16.21</v>
      </c>
      <c r="F172" s="15"/>
      <c r="G172" s="6">
        <v>16.21</v>
      </c>
      <c r="H172" s="15"/>
      <c r="I172" s="6">
        <v>15.27</v>
      </c>
      <c r="J172" s="15"/>
      <c r="K172" s="6">
        <v>13.34</v>
      </c>
      <c r="L172" s="7"/>
    </row>
    <row r="173" spans="1:12" x14ac:dyDescent="0.25">
      <c r="A173" t="str">
        <f>A174&amp;B174</f>
        <v>400S162-030</v>
      </c>
      <c r="D173" s="12">
        <v>12</v>
      </c>
      <c r="E173" s="6">
        <v>24.49</v>
      </c>
      <c r="F173" s="15"/>
      <c r="G173" s="6">
        <v>21.87</v>
      </c>
      <c r="H173" s="15"/>
      <c r="I173" s="6">
        <v>19.87</v>
      </c>
      <c r="J173" s="15"/>
      <c r="K173" s="6">
        <v>17.36</v>
      </c>
      <c r="L173" s="7"/>
    </row>
    <row r="174" spans="1:12" x14ac:dyDescent="0.25">
      <c r="A174">
        <v>400</v>
      </c>
      <c r="B174" t="s">
        <v>18</v>
      </c>
      <c r="D174" s="12">
        <v>16</v>
      </c>
      <c r="E174" s="17">
        <v>21.21</v>
      </c>
      <c r="F174" s="15"/>
      <c r="G174" s="6">
        <v>19.87</v>
      </c>
      <c r="H174" s="15"/>
      <c r="I174" s="6">
        <v>18.05</v>
      </c>
      <c r="J174" s="15"/>
      <c r="K174" s="6">
        <v>15.77</v>
      </c>
      <c r="L174" s="7"/>
    </row>
    <row r="175" spans="1:12" x14ac:dyDescent="0.25">
      <c r="B175">
        <v>0.81089999999999995</v>
      </c>
      <c r="C175" t="s">
        <v>11</v>
      </c>
      <c r="D175" s="12">
        <v>24</v>
      </c>
      <c r="E175" s="6">
        <v>17.309999999999999</v>
      </c>
      <c r="F175" s="15"/>
      <c r="G175" s="6">
        <v>17.309999999999999</v>
      </c>
      <c r="H175" s="15"/>
      <c r="I175" s="6">
        <v>15.77</v>
      </c>
      <c r="J175" s="15"/>
      <c r="K175" s="6">
        <v>13.78</v>
      </c>
      <c r="L175" s="7"/>
    </row>
    <row r="176" spans="1:12" x14ac:dyDescent="0.25">
      <c r="A176" t="str">
        <f>A177&amp;B177</f>
        <v>400S200-030</v>
      </c>
      <c r="D176" s="12">
        <v>12</v>
      </c>
      <c r="E176" s="6">
        <v>25.06</v>
      </c>
      <c r="F176" s="15"/>
      <c r="G176" s="6">
        <v>22.67</v>
      </c>
      <c r="H176" s="15"/>
      <c r="I176" s="6">
        <v>20.6</v>
      </c>
      <c r="J176" s="15"/>
      <c r="K176" s="6">
        <v>17.989999999999998</v>
      </c>
      <c r="L176" s="7"/>
    </row>
    <row r="177" spans="1:12" x14ac:dyDescent="0.25">
      <c r="A177">
        <v>400</v>
      </c>
      <c r="B177" t="s">
        <v>19</v>
      </c>
      <c r="D177" s="12">
        <v>16</v>
      </c>
      <c r="E177" s="17">
        <v>21.71</v>
      </c>
      <c r="F177" s="15"/>
      <c r="G177" s="6">
        <v>20.6</v>
      </c>
      <c r="H177" s="15"/>
      <c r="I177" s="6">
        <v>18.71</v>
      </c>
      <c r="J177" s="15"/>
      <c r="K177" s="6">
        <v>16.350000000000001</v>
      </c>
      <c r="L177" s="7"/>
    </row>
    <row r="178" spans="1:12" x14ac:dyDescent="0.25">
      <c r="B178">
        <v>0.89470000000000005</v>
      </c>
      <c r="C178" t="s">
        <v>11</v>
      </c>
      <c r="D178" s="12">
        <v>24</v>
      </c>
      <c r="E178" s="6">
        <v>17.72</v>
      </c>
      <c r="F178" s="15"/>
      <c r="G178" s="6">
        <v>17.72</v>
      </c>
      <c r="H178" s="15"/>
      <c r="I178" s="6">
        <v>16.350000000000001</v>
      </c>
      <c r="J178" s="15"/>
      <c r="K178" s="6">
        <v>14.28</v>
      </c>
      <c r="L178" s="7"/>
    </row>
    <row r="179" spans="1:12" x14ac:dyDescent="0.25">
      <c r="A179" t="str">
        <f>A180&amp;B180</f>
        <v>550S125-3D4</v>
      </c>
      <c r="D179" s="12">
        <v>12</v>
      </c>
      <c r="E179" s="6">
        <v>27.05</v>
      </c>
      <c r="F179" s="15"/>
      <c r="G179" s="6">
        <v>23.63</v>
      </c>
      <c r="H179" s="15"/>
      <c r="I179" s="6">
        <v>21.47</v>
      </c>
      <c r="J179" s="15"/>
      <c r="K179" s="6">
        <v>18.760000000000002</v>
      </c>
      <c r="L179" s="7"/>
    </row>
    <row r="180" spans="1:12" x14ac:dyDescent="0.25">
      <c r="A180">
        <v>550</v>
      </c>
      <c r="B180" t="s">
        <v>44</v>
      </c>
      <c r="C180" t="s">
        <v>12</v>
      </c>
      <c r="D180" s="12">
        <v>16</v>
      </c>
      <c r="E180" s="17">
        <v>23.59</v>
      </c>
      <c r="F180" s="15"/>
      <c r="G180" s="6">
        <v>21.47</v>
      </c>
      <c r="H180" s="15"/>
      <c r="I180" s="6">
        <v>19.510000000000002</v>
      </c>
      <c r="J180" s="15"/>
      <c r="K180" s="6">
        <v>17.04</v>
      </c>
      <c r="L180" s="7"/>
    </row>
    <row r="181" spans="1:12" x14ac:dyDescent="0.25">
      <c r="B181">
        <v>0.69310000000000005</v>
      </c>
      <c r="C181" t="s">
        <v>11</v>
      </c>
      <c r="D181" s="12">
        <v>24</v>
      </c>
      <c r="E181" s="6">
        <v>19.260000000000002</v>
      </c>
      <c r="F181" s="15"/>
      <c r="G181" s="6">
        <v>18.760000000000002</v>
      </c>
      <c r="H181" s="15"/>
      <c r="I181" s="6">
        <v>17.04</v>
      </c>
      <c r="J181" s="15"/>
      <c r="K181" s="6">
        <v>14.89</v>
      </c>
      <c r="L181" s="7"/>
    </row>
    <row r="182" spans="1:12" x14ac:dyDescent="0.25">
      <c r="A182" t="str">
        <f>A183&amp;B183</f>
        <v>550S125-027</v>
      </c>
      <c r="D182" s="12">
        <v>12</v>
      </c>
      <c r="E182" s="6">
        <v>25.27</v>
      </c>
      <c r="F182" s="15"/>
      <c r="G182" s="6">
        <v>25.13</v>
      </c>
      <c r="H182" s="15"/>
      <c r="I182" s="6">
        <v>22.83</v>
      </c>
      <c r="J182" s="15"/>
      <c r="K182" s="6">
        <v>19.940000000000001</v>
      </c>
      <c r="L182" s="7"/>
    </row>
    <row r="183" spans="1:12" x14ac:dyDescent="0.25">
      <c r="A183">
        <v>550</v>
      </c>
      <c r="B183" t="s">
        <v>13</v>
      </c>
      <c r="D183" s="12">
        <v>16</v>
      </c>
      <c r="E183" s="17">
        <v>21.89</v>
      </c>
      <c r="F183" s="15"/>
      <c r="G183" s="6">
        <v>21.89</v>
      </c>
      <c r="H183" s="15"/>
      <c r="I183" s="6">
        <v>20.74</v>
      </c>
      <c r="J183" s="15"/>
      <c r="K183" s="6">
        <v>18.12</v>
      </c>
      <c r="L183" s="7"/>
    </row>
    <row r="184" spans="1:12" x14ac:dyDescent="0.25">
      <c r="B184">
        <v>0.77949999999999997</v>
      </c>
      <c r="C184" t="s">
        <v>11</v>
      </c>
      <c r="D184" s="12">
        <v>24</v>
      </c>
      <c r="E184" s="6">
        <v>17.87</v>
      </c>
      <c r="F184" s="15"/>
      <c r="G184" s="6">
        <v>17.87</v>
      </c>
      <c r="H184" s="15"/>
      <c r="I184" s="6">
        <v>17.87</v>
      </c>
      <c r="J184" s="15"/>
      <c r="K184" s="6">
        <v>15.83</v>
      </c>
      <c r="L184" s="7"/>
    </row>
    <row r="185" spans="1:12" x14ac:dyDescent="0.25">
      <c r="A185" t="str">
        <f>A186&amp;B186</f>
        <v>550S125-030</v>
      </c>
      <c r="D185" s="12">
        <v>12</v>
      </c>
      <c r="E185" s="6">
        <v>27.19</v>
      </c>
      <c r="F185" s="15"/>
      <c r="G185" s="6">
        <v>26.05</v>
      </c>
      <c r="H185" s="15"/>
      <c r="I185" s="6">
        <v>23.67</v>
      </c>
      <c r="J185" s="15"/>
      <c r="K185" s="6">
        <v>20.68</v>
      </c>
      <c r="L185" s="7"/>
    </row>
    <row r="186" spans="1:12" x14ac:dyDescent="0.25">
      <c r="A186">
        <v>550</v>
      </c>
      <c r="B186" t="s">
        <v>14</v>
      </c>
      <c r="D186" s="12">
        <v>16</v>
      </c>
      <c r="E186" s="17">
        <v>23.54</v>
      </c>
      <c r="F186" s="15"/>
      <c r="G186" s="6">
        <v>23.54</v>
      </c>
      <c r="H186" s="15"/>
      <c r="I186" s="6">
        <v>21.51</v>
      </c>
      <c r="J186" s="15"/>
      <c r="K186" s="6">
        <v>18.79</v>
      </c>
      <c r="L186" s="7"/>
    </row>
    <row r="187" spans="1:12" x14ac:dyDescent="0.25">
      <c r="B187">
        <v>0.86080000000000001</v>
      </c>
      <c r="C187" t="s">
        <v>11</v>
      </c>
      <c r="D187" s="12">
        <v>24</v>
      </c>
      <c r="E187" s="6">
        <v>19.22</v>
      </c>
      <c r="F187" s="15"/>
      <c r="G187" s="6">
        <v>19.22</v>
      </c>
      <c r="H187" s="15"/>
      <c r="I187" s="6">
        <v>18.79</v>
      </c>
      <c r="J187" s="15"/>
      <c r="K187" s="6">
        <v>16.41</v>
      </c>
      <c r="L187" s="7"/>
    </row>
    <row r="188" spans="1:12" x14ac:dyDescent="0.25">
      <c r="A188" t="str">
        <f>A189&amp;B189</f>
        <v>550S137-3D4</v>
      </c>
      <c r="D188" s="12">
        <v>12</v>
      </c>
      <c r="E188" s="6">
        <v>28.38</v>
      </c>
      <c r="F188" s="15"/>
      <c r="G188" s="6">
        <v>24.97</v>
      </c>
      <c r="H188" s="15"/>
      <c r="I188" s="6">
        <v>22.68</v>
      </c>
      <c r="J188" s="15"/>
      <c r="K188" s="6">
        <v>19.82</v>
      </c>
      <c r="L188" s="7"/>
    </row>
    <row r="189" spans="1:12" x14ac:dyDescent="0.25">
      <c r="A189">
        <v>550</v>
      </c>
      <c r="B189" t="s">
        <v>45</v>
      </c>
      <c r="C189" t="s">
        <v>12</v>
      </c>
      <c r="D189" s="12">
        <v>16</v>
      </c>
      <c r="E189" s="17">
        <v>24.58</v>
      </c>
      <c r="F189" s="15"/>
      <c r="G189" s="6">
        <v>22.68</v>
      </c>
      <c r="H189" s="15"/>
      <c r="I189" s="6">
        <v>20.61</v>
      </c>
      <c r="J189" s="15"/>
      <c r="K189" s="6">
        <v>18</v>
      </c>
      <c r="L189" s="7"/>
    </row>
    <row r="190" spans="1:12" x14ac:dyDescent="0.25">
      <c r="B190">
        <v>0.72419999999999995</v>
      </c>
      <c r="C190" t="s">
        <v>11</v>
      </c>
      <c r="D190" s="12">
        <v>24</v>
      </c>
      <c r="E190" s="6">
        <v>20.07</v>
      </c>
      <c r="F190" s="15"/>
      <c r="G190" s="6">
        <v>19.82</v>
      </c>
      <c r="H190" s="15"/>
      <c r="I190" s="6">
        <v>18</v>
      </c>
      <c r="J190" s="15"/>
      <c r="K190" s="6">
        <v>15.73</v>
      </c>
      <c r="L190" s="7"/>
    </row>
    <row r="191" spans="1:12" x14ac:dyDescent="0.25">
      <c r="A191" t="str">
        <f>A192&amp;B192</f>
        <v>550S137-027</v>
      </c>
      <c r="D191" s="12">
        <v>12</v>
      </c>
      <c r="E191" s="6">
        <v>27.98</v>
      </c>
      <c r="F191" s="15"/>
      <c r="G191" s="6">
        <v>26.25</v>
      </c>
      <c r="H191" s="15"/>
      <c r="I191" s="6">
        <v>23.85</v>
      </c>
      <c r="J191" s="15"/>
      <c r="K191" s="6">
        <v>20.83</v>
      </c>
      <c r="L191" s="7"/>
    </row>
    <row r="192" spans="1:12" x14ac:dyDescent="0.25">
      <c r="A192">
        <v>550</v>
      </c>
      <c r="B192" t="s">
        <v>15</v>
      </c>
      <c r="D192" s="12">
        <v>16</v>
      </c>
      <c r="E192" s="17">
        <v>24.24</v>
      </c>
      <c r="F192" s="15"/>
      <c r="G192" s="6">
        <v>23.85</v>
      </c>
      <c r="H192" s="15"/>
      <c r="I192" s="6">
        <v>21.67</v>
      </c>
      <c r="J192" s="15"/>
      <c r="K192" s="6">
        <v>18.93</v>
      </c>
      <c r="L192" s="7"/>
    </row>
    <row r="193" spans="1:12" x14ac:dyDescent="0.25">
      <c r="B193">
        <v>0.82709999999999995</v>
      </c>
      <c r="C193" t="s">
        <v>11</v>
      </c>
      <c r="D193" s="12">
        <v>24</v>
      </c>
      <c r="E193" s="6">
        <v>19.79</v>
      </c>
      <c r="F193" s="15"/>
      <c r="G193" s="6">
        <v>19.79</v>
      </c>
      <c r="H193" s="15"/>
      <c r="I193" s="6">
        <v>18.93</v>
      </c>
      <c r="J193" s="15"/>
      <c r="K193" s="6">
        <v>16.54</v>
      </c>
      <c r="L193" s="7"/>
    </row>
    <row r="194" spans="1:12" x14ac:dyDescent="0.25">
      <c r="A194" t="str">
        <f>A195&amp;B195</f>
        <v>550S137-030</v>
      </c>
      <c r="D194" s="12">
        <v>12</v>
      </c>
      <c r="E194" s="6">
        <v>30.74</v>
      </c>
      <c r="F194" s="15"/>
      <c r="G194" s="6">
        <v>27.09</v>
      </c>
      <c r="H194" s="15"/>
      <c r="I194" s="6">
        <v>24.61</v>
      </c>
      <c r="J194" s="15"/>
      <c r="K194" s="6">
        <v>21.5</v>
      </c>
      <c r="L194" s="7"/>
    </row>
    <row r="195" spans="1:12" x14ac:dyDescent="0.25">
      <c r="A195">
        <v>550</v>
      </c>
      <c r="B195" t="s">
        <v>16</v>
      </c>
      <c r="D195" s="12">
        <v>16</v>
      </c>
      <c r="E195" s="17">
        <v>26.62</v>
      </c>
      <c r="F195" s="15"/>
      <c r="G195" s="6">
        <v>24.61</v>
      </c>
      <c r="H195" s="15"/>
      <c r="I195" s="6">
        <v>22.36</v>
      </c>
      <c r="J195" s="15"/>
      <c r="K195" s="6">
        <v>19.54</v>
      </c>
      <c r="L195" s="7"/>
    </row>
    <row r="196" spans="1:12" x14ac:dyDescent="0.25">
      <c r="B196">
        <v>0.91059999999999997</v>
      </c>
      <c r="C196" t="s">
        <v>11</v>
      </c>
      <c r="D196" s="12">
        <v>24</v>
      </c>
      <c r="E196" s="6">
        <v>21.74</v>
      </c>
      <c r="F196" s="15"/>
      <c r="G196" s="6">
        <v>21.5</v>
      </c>
      <c r="H196" s="15"/>
      <c r="I196" s="6">
        <v>19.54</v>
      </c>
      <c r="J196" s="15"/>
      <c r="K196" s="6">
        <v>17.07</v>
      </c>
      <c r="L196" s="7"/>
    </row>
    <row r="197" spans="1:12" x14ac:dyDescent="0.25">
      <c r="A197" t="str">
        <f>A198&amp;B198</f>
        <v>550S150-3D4</v>
      </c>
      <c r="D197" s="12">
        <v>12</v>
      </c>
      <c r="E197" s="6">
        <v>29.01</v>
      </c>
      <c r="F197" s="15"/>
      <c r="G197" s="6">
        <v>25.34</v>
      </c>
      <c r="H197" s="15"/>
      <c r="I197" s="6">
        <v>23.03</v>
      </c>
      <c r="J197" s="15"/>
      <c r="K197" s="6">
        <v>20.12</v>
      </c>
      <c r="L197" s="7"/>
    </row>
    <row r="198" spans="1:12" x14ac:dyDescent="0.25">
      <c r="A198">
        <v>550</v>
      </c>
      <c r="B198" t="s">
        <v>46</v>
      </c>
      <c r="C198" t="s">
        <v>12</v>
      </c>
      <c r="D198" s="12">
        <v>16</v>
      </c>
      <c r="E198" s="17">
        <v>25.18</v>
      </c>
      <c r="F198" s="15"/>
      <c r="G198" s="6">
        <v>23.03</v>
      </c>
      <c r="H198" s="15"/>
      <c r="I198" s="6">
        <v>20.92</v>
      </c>
      <c r="J198" s="15"/>
      <c r="K198" s="6">
        <v>18.28</v>
      </c>
      <c r="L198" s="7"/>
    </row>
    <row r="199" spans="1:12" x14ac:dyDescent="0.25">
      <c r="B199">
        <v>0.75029999999999997</v>
      </c>
      <c r="C199" t="s">
        <v>11</v>
      </c>
      <c r="D199" s="12">
        <v>24</v>
      </c>
      <c r="E199" s="6">
        <v>20.56</v>
      </c>
      <c r="F199" s="15"/>
      <c r="G199" s="6">
        <v>20.12</v>
      </c>
      <c r="H199" s="15"/>
      <c r="I199" s="6">
        <v>18.28</v>
      </c>
      <c r="J199" s="15"/>
      <c r="K199" s="6">
        <v>15.97</v>
      </c>
      <c r="L199" s="7"/>
    </row>
    <row r="200" spans="1:12" x14ac:dyDescent="0.25">
      <c r="A200" t="str">
        <f>A201&amp;B201</f>
        <v>550S162-3D4</v>
      </c>
      <c r="D200" s="12">
        <v>12</v>
      </c>
      <c r="E200" s="6">
        <v>29.16</v>
      </c>
      <c r="F200" s="15"/>
      <c r="G200" s="6">
        <v>25.61</v>
      </c>
      <c r="H200" s="15"/>
      <c r="I200" s="6">
        <v>23.27</v>
      </c>
      <c r="J200" s="15"/>
      <c r="K200" s="6">
        <v>20.329999999999998</v>
      </c>
      <c r="L200" s="7"/>
    </row>
    <row r="201" spans="1:12" x14ac:dyDescent="0.25">
      <c r="A201">
        <v>550</v>
      </c>
      <c r="B201" t="s">
        <v>47</v>
      </c>
      <c r="C201" t="s">
        <v>12</v>
      </c>
      <c r="D201" s="12">
        <v>16</v>
      </c>
      <c r="E201" s="17">
        <v>25.26</v>
      </c>
      <c r="F201" s="15"/>
      <c r="G201" s="6">
        <v>23.27</v>
      </c>
      <c r="H201" s="15"/>
      <c r="I201" s="6">
        <v>21.14</v>
      </c>
      <c r="J201" s="15"/>
      <c r="K201" s="6">
        <v>18.47</v>
      </c>
      <c r="L201" s="7"/>
    </row>
    <row r="202" spans="1:12" x14ac:dyDescent="0.25">
      <c r="B202">
        <v>0.77129999999999999</v>
      </c>
      <c r="C202" t="s">
        <v>11</v>
      </c>
      <c r="D202" s="12">
        <v>24</v>
      </c>
      <c r="E202" s="6">
        <v>20.62</v>
      </c>
      <c r="F202" s="15"/>
      <c r="G202" s="6">
        <v>20.329999999999998</v>
      </c>
      <c r="H202" s="15"/>
      <c r="I202" s="6">
        <v>18.47</v>
      </c>
      <c r="J202" s="15"/>
      <c r="K202" s="6">
        <v>16.13</v>
      </c>
      <c r="L202" s="7"/>
    </row>
    <row r="203" spans="1:12" x14ac:dyDescent="0.25">
      <c r="A203" t="str">
        <f>A204&amp;B204</f>
        <v>550S162-027</v>
      </c>
      <c r="D203" s="12">
        <v>12</v>
      </c>
      <c r="E203" s="6">
        <v>28.58</v>
      </c>
      <c r="F203" s="15"/>
      <c r="G203" s="6">
        <v>27.11</v>
      </c>
      <c r="H203" s="15"/>
      <c r="I203" s="6">
        <v>24.63</v>
      </c>
      <c r="J203" s="15"/>
      <c r="K203" s="6">
        <v>21.52</v>
      </c>
      <c r="L203" s="7"/>
    </row>
    <row r="204" spans="1:12" x14ac:dyDescent="0.25">
      <c r="A204">
        <v>550</v>
      </c>
      <c r="B204" t="s">
        <v>17</v>
      </c>
      <c r="D204" s="12">
        <v>16</v>
      </c>
      <c r="E204" s="17">
        <v>24.75</v>
      </c>
      <c r="F204" s="15"/>
      <c r="G204" s="6">
        <v>24.63</v>
      </c>
      <c r="H204" s="15"/>
      <c r="I204" s="6">
        <v>22.38</v>
      </c>
      <c r="J204" s="15"/>
      <c r="K204" s="6">
        <v>19.55</v>
      </c>
      <c r="L204" s="7"/>
    </row>
    <row r="205" spans="1:12" x14ac:dyDescent="0.25">
      <c r="B205">
        <v>0.88100000000000001</v>
      </c>
      <c r="C205" t="s">
        <v>11</v>
      </c>
      <c r="D205" s="12">
        <v>24</v>
      </c>
      <c r="E205" s="6">
        <v>20.21</v>
      </c>
      <c r="F205" s="15"/>
      <c r="G205" s="6">
        <v>20.21</v>
      </c>
      <c r="H205" s="15"/>
      <c r="I205" s="6">
        <v>19.55</v>
      </c>
      <c r="J205" s="15"/>
      <c r="K205" s="6">
        <v>17.079999999999998</v>
      </c>
      <c r="L205" s="7"/>
    </row>
    <row r="206" spans="1:12" x14ac:dyDescent="0.25">
      <c r="A206" t="str">
        <f>A207&amp;B207</f>
        <v>550S162-030</v>
      </c>
      <c r="D206" s="12">
        <v>12</v>
      </c>
      <c r="E206" s="6">
        <v>31.19</v>
      </c>
      <c r="F206" s="15"/>
      <c r="G206" s="6">
        <v>27.97</v>
      </c>
      <c r="H206" s="15"/>
      <c r="I206" s="6">
        <v>25.42</v>
      </c>
      <c r="J206" s="15"/>
      <c r="K206" s="6">
        <v>22.2</v>
      </c>
      <c r="L206" s="7"/>
    </row>
    <row r="207" spans="1:12" x14ac:dyDescent="0.25">
      <c r="A207">
        <v>550</v>
      </c>
      <c r="B207" t="s">
        <v>18</v>
      </c>
      <c r="D207" s="12">
        <v>16</v>
      </c>
      <c r="E207" s="17">
        <v>27.01</v>
      </c>
      <c r="F207" s="15"/>
      <c r="G207" s="6">
        <v>25.42</v>
      </c>
      <c r="H207" s="15"/>
      <c r="I207" s="6">
        <v>23.09</v>
      </c>
      <c r="J207" s="15"/>
      <c r="K207" s="6">
        <v>20.170000000000002</v>
      </c>
      <c r="L207" s="7"/>
    </row>
    <row r="208" spans="1:12" x14ac:dyDescent="0.25">
      <c r="B208">
        <v>0.97</v>
      </c>
      <c r="C208" t="s">
        <v>11</v>
      </c>
      <c r="D208" s="12">
        <v>24</v>
      </c>
      <c r="E208" s="6">
        <v>22.06</v>
      </c>
      <c r="F208" s="15"/>
      <c r="G208" s="6">
        <v>22.06</v>
      </c>
      <c r="H208" s="15"/>
      <c r="I208" s="6">
        <v>20.170000000000002</v>
      </c>
      <c r="J208" s="15"/>
      <c r="K208" s="6">
        <v>17.62</v>
      </c>
      <c r="L208" s="7"/>
    </row>
    <row r="209" spans="1:12" x14ac:dyDescent="0.25">
      <c r="A209" t="str">
        <f>A210&amp;B210</f>
        <v>550S200-030</v>
      </c>
      <c r="D209" s="12">
        <v>12</v>
      </c>
      <c r="E209" s="6">
        <v>31.35</v>
      </c>
      <c r="F209" s="15"/>
      <c r="G209" s="6">
        <v>28.89</v>
      </c>
      <c r="H209" s="15"/>
      <c r="I209" s="6">
        <v>26.25</v>
      </c>
      <c r="J209" s="15"/>
      <c r="K209" s="6">
        <v>22.93</v>
      </c>
      <c r="L209" s="7"/>
    </row>
    <row r="210" spans="1:12" x14ac:dyDescent="0.25">
      <c r="A210">
        <v>550</v>
      </c>
      <c r="B210" t="s">
        <v>19</v>
      </c>
      <c r="D210" s="12">
        <v>16</v>
      </c>
      <c r="E210" s="17">
        <v>27.15</v>
      </c>
      <c r="F210" s="15"/>
      <c r="G210" s="6">
        <v>26.25</v>
      </c>
      <c r="H210" s="15"/>
      <c r="I210" s="6">
        <v>23.85</v>
      </c>
      <c r="J210" s="15"/>
      <c r="K210" s="6">
        <v>20.83</v>
      </c>
      <c r="L210" s="7"/>
    </row>
    <row r="211" spans="1:12" x14ac:dyDescent="0.25">
      <c r="B211">
        <v>1.0538000000000001</v>
      </c>
      <c r="C211" t="s">
        <v>11</v>
      </c>
      <c r="D211" s="12">
        <v>24</v>
      </c>
      <c r="E211" s="6">
        <v>22.17</v>
      </c>
      <c r="F211" s="15"/>
      <c r="G211" s="6">
        <v>22.17</v>
      </c>
      <c r="H211" s="15"/>
      <c r="I211" s="6">
        <v>20.83</v>
      </c>
      <c r="J211" s="15"/>
      <c r="K211" s="6">
        <v>18.2</v>
      </c>
      <c r="L211" s="7"/>
    </row>
    <row r="212" spans="1:12" x14ac:dyDescent="0.25">
      <c r="A212" t="str">
        <f>A213&amp;B213</f>
        <v>600S125-3D4</v>
      </c>
      <c r="D212" s="12">
        <v>12</v>
      </c>
      <c r="E212" s="6">
        <v>28.54</v>
      </c>
      <c r="F212" s="15"/>
      <c r="G212" s="6">
        <v>25.22</v>
      </c>
      <c r="H212" s="15"/>
      <c r="I212" s="6">
        <v>22.92</v>
      </c>
      <c r="J212" s="15"/>
      <c r="K212" s="6">
        <v>20.02</v>
      </c>
      <c r="L212" s="7"/>
    </row>
    <row r="213" spans="1:12" x14ac:dyDescent="0.25">
      <c r="A213">
        <v>600</v>
      </c>
      <c r="B213" t="s">
        <v>44</v>
      </c>
      <c r="C213" t="s">
        <v>12</v>
      </c>
      <c r="D213" s="12">
        <v>16</v>
      </c>
      <c r="E213" s="17">
        <v>24.71</v>
      </c>
      <c r="F213" s="15"/>
      <c r="G213" s="6">
        <v>22.92</v>
      </c>
      <c r="H213" s="15"/>
      <c r="I213" s="6">
        <v>20.82</v>
      </c>
      <c r="J213" s="15"/>
      <c r="K213" s="6">
        <v>18.190000000000001</v>
      </c>
      <c r="L213" s="7"/>
    </row>
    <row r="214" spans="1:12" x14ac:dyDescent="0.25">
      <c r="B214">
        <v>0.73519999999999996</v>
      </c>
      <c r="C214" t="s">
        <v>11</v>
      </c>
      <c r="D214" s="12">
        <v>24</v>
      </c>
      <c r="E214" s="6">
        <v>20.18</v>
      </c>
      <c r="F214" s="15"/>
      <c r="G214" s="6">
        <v>20.02</v>
      </c>
      <c r="H214" s="15"/>
      <c r="I214" s="6">
        <v>18.190000000000001</v>
      </c>
      <c r="J214" s="15"/>
      <c r="K214" s="6">
        <v>15.89</v>
      </c>
      <c r="L214" s="7"/>
    </row>
    <row r="215" spans="1:12" x14ac:dyDescent="0.25">
      <c r="A215" t="str">
        <f>A216&amp;B216</f>
        <v>600S125-027</v>
      </c>
      <c r="D215" s="12">
        <v>12</v>
      </c>
      <c r="E215" s="6">
        <v>26.52</v>
      </c>
      <c r="F215" s="15"/>
      <c r="G215" s="6">
        <v>26.52</v>
      </c>
      <c r="H215" s="15"/>
      <c r="I215" s="6">
        <v>24.37</v>
      </c>
      <c r="J215" s="15"/>
      <c r="K215" s="6">
        <v>21.29</v>
      </c>
      <c r="L215" s="7"/>
    </row>
    <row r="216" spans="1:12" x14ac:dyDescent="0.25">
      <c r="A216">
        <v>600</v>
      </c>
      <c r="B216" t="s">
        <v>13</v>
      </c>
      <c r="D216" s="12">
        <v>16</v>
      </c>
      <c r="E216" s="17">
        <v>22.97</v>
      </c>
      <c r="F216" s="15"/>
      <c r="G216" s="6">
        <v>22.97</v>
      </c>
      <c r="H216" s="15"/>
      <c r="I216" s="6">
        <v>22.14</v>
      </c>
      <c r="J216" s="15"/>
      <c r="K216" s="6">
        <v>19.34</v>
      </c>
      <c r="L216" s="7"/>
    </row>
    <row r="217" spans="1:12" x14ac:dyDescent="0.25">
      <c r="B217">
        <v>0.83</v>
      </c>
      <c r="C217" t="s">
        <v>11</v>
      </c>
      <c r="D217" s="12">
        <v>24</v>
      </c>
      <c r="E217" s="6">
        <v>18.75</v>
      </c>
      <c r="F217" s="15"/>
      <c r="G217" s="6">
        <v>18.75</v>
      </c>
      <c r="H217" s="15"/>
      <c r="I217" s="6">
        <v>18.75</v>
      </c>
      <c r="J217" s="15"/>
      <c r="K217" s="6">
        <v>16.899999999999999</v>
      </c>
      <c r="L217" s="7"/>
    </row>
    <row r="218" spans="1:12" x14ac:dyDescent="0.25">
      <c r="A218" t="str">
        <f>A219&amp;B219</f>
        <v>600S125-030</v>
      </c>
      <c r="D218" s="12">
        <v>12</v>
      </c>
      <c r="E218" s="6">
        <v>28.55</v>
      </c>
      <c r="F218" s="15"/>
      <c r="G218" s="6">
        <v>27.78</v>
      </c>
      <c r="H218" s="15"/>
      <c r="I218" s="6">
        <v>25.24</v>
      </c>
      <c r="J218" s="15"/>
      <c r="K218" s="6">
        <v>22.05</v>
      </c>
      <c r="L218" s="7"/>
    </row>
    <row r="219" spans="1:12" x14ac:dyDescent="0.25">
      <c r="A219">
        <v>600</v>
      </c>
      <c r="B219" t="s">
        <v>14</v>
      </c>
      <c r="D219" s="12">
        <v>16</v>
      </c>
      <c r="E219" s="17">
        <v>24.73</v>
      </c>
      <c r="F219" s="15"/>
      <c r="G219" s="6">
        <v>24.73</v>
      </c>
      <c r="H219" s="15"/>
      <c r="I219" s="6">
        <v>22.93</v>
      </c>
      <c r="J219" s="15"/>
      <c r="K219" s="6">
        <v>20.03</v>
      </c>
      <c r="L219" s="7"/>
    </row>
    <row r="220" spans="1:12" x14ac:dyDescent="0.25">
      <c r="B220">
        <v>0.91379999999999995</v>
      </c>
      <c r="C220" t="s">
        <v>11</v>
      </c>
      <c r="D220" s="12">
        <v>24</v>
      </c>
      <c r="E220" s="6">
        <v>20.190000000000001</v>
      </c>
      <c r="F220" s="15"/>
      <c r="G220" s="6">
        <v>20.190000000000001</v>
      </c>
      <c r="H220" s="15"/>
      <c r="I220" s="6">
        <v>20.03</v>
      </c>
      <c r="J220" s="15"/>
      <c r="K220" s="6">
        <v>17.5</v>
      </c>
      <c r="L220" s="7"/>
    </row>
    <row r="221" spans="1:12" x14ac:dyDescent="0.25">
      <c r="A221" t="str">
        <f>A222&amp;B222</f>
        <v>600S137-3D4</v>
      </c>
      <c r="D221" s="12">
        <v>12</v>
      </c>
      <c r="E221" s="6">
        <v>29.54</v>
      </c>
      <c r="F221" s="15"/>
      <c r="G221" s="6">
        <v>25.81</v>
      </c>
      <c r="H221" s="15"/>
      <c r="I221" s="6">
        <v>23.45</v>
      </c>
      <c r="J221" s="15"/>
      <c r="K221" s="6">
        <v>20.48</v>
      </c>
      <c r="L221" s="7"/>
    </row>
    <row r="222" spans="1:12" x14ac:dyDescent="0.25">
      <c r="A222">
        <v>600</v>
      </c>
      <c r="B222" t="s">
        <v>45</v>
      </c>
      <c r="C222" t="s">
        <v>12</v>
      </c>
      <c r="D222" s="12">
        <v>16</v>
      </c>
      <c r="E222" s="17">
        <v>25.75</v>
      </c>
      <c r="F222" s="15"/>
      <c r="G222" s="6">
        <v>23.45</v>
      </c>
      <c r="H222" s="15"/>
      <c r="I222" s="6">
        <v>21.3</v>
      </c>
      <c r="J222" s="15"/>
      <c r="K222" s="6">
        <v>18.61</v>
      </c>
      <c r="L222" s="7"/>
    </row>
    <row r="223" spans="1:12" x14ac:dyDescent="0.25">
      <c r="B223">
        <v>0.76629999999999998</v>
      </c>
      <c r="C223" t="s">
        <v>11</v>
      </c>
      <c r="D223" s="12">
        <v>24</v>
      </c>
      <c r="E223" s="6">
        <v>21.03</v>
      </c>
      <c r="F223" s="15"/>
      <c r="G223" s="6">
        <v>20.48</v>
      </c>
      <c r="H223" s="15"/>
      <c r="I223" s="6">
        <v>18.61</v>
      </c>
      <c r="J223" s="15"/>
      <c r="K223" s="6">
        <v>16.260000000000002</v>
      </c>
      <c r="L223" s="7"/>
    </row>
    <row r="224" spans="1:12" x14ac:dyDescent="0.25">
      <c r="A224" t="str">
        <f>A225&amp;B225</f>
        <v>600S137-027</v>
      </c>
      <c r="D224" s="12">
        <v>12</v>
      </c>
      <c r="E224" s="6">
        <v>28.39</v>
      </c>
      <c r="F224" s="15"/>
      <c r="G224" s="6">
        <v>27.82</v>
      </c>
      <c r="H224" s="15"/>
      <c r="I224" s="6">
        <v>25.28</v>
      </c>
      <c r="J224" s="15"/>
      <c r="K224" s="6">
        <v>22.08</v>
      </c>
      <c r="L224" s="7"/>
    </row>
    <row r="225" spans="1:12" x14ac:dyDescent="0.25">
      <c r="A225">
        <v>600</v>
      </c>
      <c r="B225" t="s">
        <v>15</v>
      </c>
      <c r="D225" s="12">
        <v>16</v>
      </c>
      <c r="E225" s="17">
        <v>24.59</v>
      </c>
      <c r="F225" s="15"/>
      <c r="G225" s="6">
        <v>24.59</v>
      </c>
      <c r="H225" s="15"/>
      <c r="I225" s="6">
        <v>22.97</v>
      </c>
      <c r="J225" s="15"/>
      <c r="K225" s="6">
        <v>20.059999999999999</v>
      </c>
      <c r="L225" s="7"/>
    </row>
    <row r="226" spans="1:12" x14ac:dyDescent="0.25">
      <c r="B226">
        <v>0.87519999999999998</v>
      </c>
      <c r="C226" t="s">
        <v>11</v>
      </c>
      <c r="D226" s="12">
        <v>24</v>
      </c>
      <c r="E226" s="6">
        <v>20.079999999999998</v>
      </c>
      <c r="F226" s="15"/>
      <c r="G226" s="6">
        <v>20.079999999999998</v>
      </c>
      <c r="H226" s="15"/>
      <c r="I226" s="6">
        <v>20.059999999999999</v>
      </c>
      <c r="J226" s="15"/>
      <c r="K226" s="6">
        <v>17.53</v>
      </c>
      <c r="L226" s="7"/>
    </row>
    <row r="227" spans="1:12" x14ac:dyDescent="0.25">
      <c r="A227" t="str">
        <f>A228&amp;B228</f>
        <v>600S137-030</v>
      </c>
      <c r="D227" s="12">
        <v>12</v>
      </c>
      <c r="E227" s="6">
        <v>30.45</v>
      </c>
      <c r="F227" s="15"/>
      <c r="G227" s="6">
        <v>28.8</v>
      </c>
      <c r="H227" s="15"/>
      <c r="I227" s="6">
        <v>26.17</v>
      </c>
      <c r="J227" s="15"/>
      <c r="K227" s="6">
        <v>22.86</v>
      </c>
      <c r="L227" s="7"/>
    </row>
    <row r="228" spans="1:12" x14ac:dyDescent="0.25">
      <c r="A228">
        <v>600</v>
      </c>
      <c r="B228" t="s">
        <v>16</v>
      </c>
      <c r="D228" s="12">
        <v>16</v>
      </c>
      <c r="E228" s="17">
        <v>26.37</v>
      </c>
      <c r="F228" s="15"/>
      <c r="G228" s="6">
        <v>26.17</v>
      </c>
      <c r="H228" s="15"/>
      <c r="I228" s="6">
        <v>23.77</v>
      </c>
      <c r="J228" s="15"/>
      <c r="K228" s="6">
        <v>20.77</v>
      </c>
      <c r="L228" s="7"/>
    </row>
    <row r="229" spans="1:12" x14ac:dyDescent="0.25">
      <c r="B229">
        <v>0.9637</v>
      </c>
      <c r="C229" t="s">
        <v>11</v>
      </c>
      <c r="D229" s="12">
        <v>24</v>
      </c>
      <c r="E229" s="6">
        <v>21.53</v>
      </c>
      <c r="F229" s="15"/>
      <c r="G229" s="6">
        <v>21.53</v>
      </c>
      <c r="H229" s="15"/>
      <c r="I229" s="6">
        <v>20.77</v>
      </c>
      <c r="J229" s="15"/>
      <c r="K229" s="6">
        <v>18.14</v>
      </c>
      <c r="L229" s="7"/>
    </row>
    <row r="230" spans="1:12" x14ac:dyDescent="0.25">
      <c r="A230" t="str">
        <f>A231&amp;B231</f>
        <v>600S150-3D4</v>
      </c>
      <c r="D230" s="12">
        <v>12</v>
      </c>
      <c r="E230" s="6">
        <v>30.46</v>
      </c>
      <c r="F230" s="15"/>
      <c r="G230" s="6">
        <v>27.01</v>
      </c>
      <c r="H230" s="15"/>
      <c r="I230" s="6">
        <v>24.54</v>
      </c>
      <c r="J230" s="15"/>
      <c r="K230" s="6">
        <v>21.44</v>
      </c>
      <c r="L230" s="7"/>
    </row>
    <row r="231" spans="1:12" x14ac:dyDescent="0.25">
      <c r="A231">
        <v>600</v>
      </c>
      <c r="B231" t="s">
        <v>46</v>
      </c>
      <c r="C231" t="s">
        <v>12</v>
      </c>
      <c r="D231" s="12">
        <v>16</v>
      </c>
      <c r="E231" s="17">
        <v>26.38</v>
      </c>
      <c r="F231" s="15"/>
      <c r="G231" s="6">
        <v>24.54</v>
      </c>
      <c r="H231" s="15"/>
      <c r="I231" s="6">
        <v>22.3</v>
      </c>
      <c r="J231" s="15"/>
      <c r="K231" s="6">
        <v>19.48</v>
      </c>
      <c r="L231" s="7"/>
    </row>
    <row r="232" spans="1:12" x14ac:dyDescent="0.25">
      <c r="B232">
        <v>0.7923</v>
      </c>
      <c r="C232" t="s">
        <v>11</v>
      </c>
      <c r="D232" s="12">
        <v>24</v>
      </c>
      <c r="E232" s="6">
        <v>21.54</v>
      </c>
      <c r="F232" s="15"/>
      <c r="G232" s="6">
        <v>21.44</v>
      </c>
      <c r="H232" s="15"/>
      <c r="I232" s="6">
        <v>19.48</v>
      </c>
      <c r="J232" s="15"/>
      <c r="K232" s="6">
        <v>17.010000000000002</v>
      </c>
      <c r="L232" s="7"/>
    </row>
    <row r="233" spans="1:12" x14ac:dyDescent="0.25">
      <c r="A233" t="str">
        <f>A234&amp;B234</f>
        <v>600S162-3D4</v>
      </c>
      <c r="D233" s="12">
        <v>12</v>
      </c>
      <c r="E233" s="6">
        <v>30.55</v>
      </c>
      <c r="F233" s="15"/>
      <c r="G233" s="6">
        <v>27.23</v>
      </c>
      <c r="H233" s="15"/>
      <c r="I233" s="6">
        <v>24.74</v>
      </c>
      <c r="J233" s="15"/>
      <c r="K233" s="6">
        <v>21.61</v>
      </c>
      <c r="L233" s="7"/>
    </row>
    <row r="234" spans="1:12" x14ac:dyDescent="0.25">
      <c r="A234">
        <v>600</v>
      </c>
      <c r="B234" t="s">
        <v>47</v>
      </c>
      <c r="C234" t="s">
        <v>12</v>
      </c>
      <c r="D234" s="12">
        <v>16</v>
      </c>
      <c r="E234" s="17">
        <v>26.46</v>
      </c>
      <c r="F234" s="15"/>
      <c r="G234" s="6">
        <v>24.74</v>
      </c>
      <c r="H234" s="15"/>
      <c r="I234" s="6">
        <v>22.48</v>
      </c>
      <c r="J234" s="15"/>
      <c r="K234" s="6">
        <v>19.64</v>
      </c>
      <c r="L234" s="7"/>
    </row>
    <row r="235" spans="1:12" x14ac:dyDescent="0.25">
      <c r="B235">
        <v>0.81340000000000001</v>
      </c>
      <c r="C235" t="s">
        <v>11</v>
      </c>
      <c r="D235" s="12">
        <v>24</v>
      </c>
      <c r="E235" s="6">
        <v>21.6</v>
      </c>
      <c r="F235" s="15"/>
      <c r="G235" s="6">
        <v>21.6</v>
      </c>
      <c r="H235" s="15"/>
      <c r="I235" s="6">
        <v>19.64</v>
      </c>
      <c r="J235" s="15"/>
      <c r="K235" s="6">
        <v>17.16</v>
      </c>
      <c r="L235" s="7"/>
    </row>
    <row r="236" spans="1:12" x14ac:dyDescent="0.25">
      <c r="A236" t="str">
        <f>A237&amp;B237</f>
        <v>600S162-027</v>
      </c>
      <c r="D236" s="12">
        <v>12</v>
      </c>
      <c r="E236" s="6">
        <v>29.72</v>
      </c>
      <c r="F236" s="15"/>
      <c r="G236" s="6">
        <v>29.07</v>
      </c>
      <c r="H236" s="15"/>
      <c r="I236" s="6">
        <v>26.41</v>
      </c>
      <c r="J236" s="15"/>
      <c r="K236" s="6">
        <v>23.07</v>
      </c>
      <c r="L236" s="7"/>
    </row>
    <row r="237" spans="1:12" x14ac:dyDescent="0.25">
      <c r="A237">
        <v>600</v>
      </c>
      <c r="B237" t="s">
        <v>17</v>
      </c>
      <c r="D237" s="12">
        <v>16</v>
      </c>
      <c r="E237" s="17">
        <v>25.73</v>
      </c>
      <c r="F237" s="15"/>
      <c r="G237" s="6">
        <v>25.73</v>
      </c>
      <c r="H237" s="15"/>
      <c r="I237" s="6">
        <v>23.99</v>
      </c>
      <c r="J237" s="15"/>
      <c r="K237" s="6">
        <v>20.96</v>
      </c>
      <c r="L237" s="7"/>
    </row>
    <row r="238" spans="1:12" x14ac:dyDescent="0.25">
      <c r="B238">
        <v>0.92910000000000004</v>
      </c>
      <c r="C238" t="s">
        <v>11</v>
      </c>
      <c r="D238" s="12">
        <v>24</v>
      </c>
      <c r="E238" s="6">
        <v>21.01</v>
      </c>
      <c r="F238" s="15"/>
      <c r="G238" s="6">
        <v>21.01</v>
      </c>
      <c r="H238" s="15"/>
      <c r="I238" s="6">
        <v>20.96</v>
      </c>
      <c r="J238" s="15"/>
      <c r="K238" s="6">
        <v>18.309999999999999</v>
      </c>
      <c r="L238" s="7"/>
    </row>
    <row r="239" spans="1:12" x14ac:dyDescent="0.25">
      <c r="A239" t="str">
        <f>A240&amp;B240</f>
        <v>600S162-030</v>
      </c>
      <c r="D239" s="12">
        <v>12</v>
      </c>
      <c r="E239" s="6">
        <v>32.369999999999997</v>
      </c>
      <c r="F239" s="15"/>
      <c r="G239" s="6">
        <v>30</v>
      </c>
      <c r="H239" s="15"/>
      <c r="I239" s="6">
        <v>27.26</v>
      </c>
      <c r="J239" s="15"/>
      <c r="K239" s="6">
        <v>23.81</v>
      </c>
      <c r="L239" s="7"/>
    </row>
    <row r="240" spans="1:12" x14ac:dyDescent="0.25">
      <c r="A240">
        <v>600</v>
      </c>
      <c r="B240" t="s">
        <v>18</v>
      </c>
      <c r="D240" s="12">
        <v>16</v>
      </c>
      <c r="E240" s="17">
        <v>28.04</v>
      </c>
      <c r="F240" s="15"/>
      <c r="G240" s="6">
        <v>27.26</v>
      </c>
      <c r="H240" s="15"/>
      <c r="I240" s="6">
        <v>24.77</v>
      </c>
      <c r="J240" s="15"/>
      <c r="K240" s="6">
        <v>21.63</v>
      </c>
      <c r="L240" s="7"/>
    </row>
    <row r="241" spans="1:14" x14ac:dyDescent="0.25">
      <c r="B241">
        <v>1.0230999999999999</v>
      </c>
      <c r="C241" t="s">
        <v>11</v>
      </c>
      <c r="D241" s="12">
        <v>24</v>
      </c>
      <c r="E241" s="6">
        <v>22.89</v>
      </c>
      <c r="F241" s="15"/>
      <c r="G241" s="6">
        <v>22.89</v>
      </c>
      <c r="H241" s="15"/>
      <c r="I241" s="6">
        <v>21.63</v>
      </c>
      <c r="J241" s="15"/>
      <c r="K241" s="6">
        <v>18.899999999999999</v>
      </c>
      <c r="L241" s="7"/>
    </row>
    <row r="242" spans="1:14" x14ac:dyDescent="0.25">
      <c r="A242" t="str">
        <f>A243&amp;B243</f>
        <v>600S200-030</v>
      </c>
      <c r="D242" s="12">
        <v>12</v>
      </c>
      <c r="E242" s="6">
        <v>32.619999999999997</v>
      </c>
      <c r="F242" s="15"/>
      <c r="G242" s="6">
        <v>30.99</v>
      </c>
      <c r="H242" s="15"/>
      <c r="I242" s="6">
        <v>28.15</v>
      </c>
      <c r="J242" s="15"/>
      <c r="K242" s="6">
        <v>24.59</v>
      </c>
      <c r="L242" s="7"/>
    </row>
    <row r="243" spans="1:14" x14ac:dyDescent="0.25">
      <c r="A243">
        <v>600</v>
      </c>
      <c r="B243" t="s">
        <v>19</v>
      </c>
      <c r="D243" s="12">
        <v>16</v>
      </c>
      <c r="E243" s="17">
        <v>28.25</v>
      </c>
      <c r="F243" s="15"/>
      <c r="G243" s="6">
        <v>28.15</v>
      </c>
      <c r="H243" s="15"/>
      <c r="I243" s="6">
        <v>25.58</v>
      </c>
      <c r="J243" s="15"/>
      <c r="K243" s="6">
        <v>22.34</v>
      </c>
      <c r="L243" s="7"/>
    </row>
    <row r="244" spans="1:14" x14ac:dyDescent="0.25">
      <c r="B244">
        <v>1.1069</v>
      </c>
      <c r="C244" t="s">
        <v>11</v>
      </c>
      <c r="D244" s="12">
        <v>24</v>
      </c>
      <c r="E244" s="6">
        <v>23.07</v>
      </c>
      <c r="F244" s="15"/>
      <c r="G244" s="6">
        <v>23.07</v>
      </c>
      <c r="H244" s="15"/>
      <c r="I244" s="6">
        <v>22.34</v>
      </c>
      <c r="J244" s="15"/>
      <c r="K244" s="6">
        <v>19.52</v>
      </c>
      <c r="L244" s="7"/>
    </row>
    <row r="245" spans="1:14" x14ac:dyDescent="0.25">
      <c r="A245" t="str">
        <f>A246&amp;B246</f>
        <v>800S125-030</v>
      </c>
      <c r="D245" s="12">
        <v>12</v>
      </c>
      <c r="E245" s="6">
        <v>33.520000000000003</v>
      </c>
      <c r="F245" s="15"/>
      <c r="G245" s="6">
        <v>33.520000000000003</v>
      </c>
      <c r="H245" s="15"/>
      <c r="I245" s="6">
        <v>31.49</v>
      </c>
      <c r="J245" s="15"/>
      <c r="K245" s="6">
        <v>27.51</v>
      </c>
      <c r="L245" s="7"/>
    </row>
    <row r="246" spans="1:14" x14ac:dyDescent="0.25">
      <c r="A246">
        <v>800</v>
      </c>
      <c r="B246" t="s">
        <v>14</v>
      </c>
      <c r="D246" s="12">
        <v>16</v>
      </c>
      <c r="E246" s="17">
        <v>29.03</v>
      </c>
      <c r="F246" s="15"/>
      <c r="G246" s="6">
        <v>29.03</v>
      </c>
      <c r="H246" s="15"/>
      <c r="I246" s="6">
        <v>28.61</v>
      </c>
      <c r="J246" s="15"/>
      <c r="K246" s="6">
        <v>24.99</v>
      </c>
      <c r="L246" s="7"/>
    </row>
    <row r="247" spans="1:14" x14ac:dyDescent="0.25">
      <c r="B247">
        <v>1.1259999999999999</v>
      </c>
      <c r="C247" t="s">
        <v>11</v>
      </c>
      <c r="D247" s="12">
        <v>24</v>
      </c>
      <c r="E247" s="6">
        <v>23.7</v>
      </c>
      <c r="F247" s="15"/>
      <c r="G247" s="6">
        <v>23.7</v>
      </c>
      <c r="H247" s="15"/>
      <c r="I247" s="6">
        <v>23.7</v>
      </c>
      <c r="J247" s="15"/>
      <c r="K247" s="6">
        <v>21.83</v>
      </c>
      <c r="L247" s="7"/>
    </row>
    <row r="248" spans="1:14" x14ac:dyDescent="0.25">
      <c r="A248" t="str">
        <f>A249&amp;B249</f>
        <v>800S137-030</v>
      </c>
      <c r="D248" s="12">
        <v>12</v>
      </c>
      <c r="E248" s="6">
        <v>35.659999999999997</v>
      </c>
      <c r="F248" s="15"/>
      <c r="G248" s="6">
        <v>35.659999999999997</v>
      </c>
      <c r="H248" s="15"/>
      <c r="I248" s="6">
        <v>32.590000000000003</v>
      </c>
      <c r="J248" s="15"/>
      <c r="K248" s="6">
        <v>28.47</v>
      </c>
      <c r="L248" s="7"/>
    </row>
    <row r="249" spans="1:14" x14ac:dyDescent="0.25">
      <c r="A249">
        <v>800</v>
      </c>
      <c r="B249" t="s">
        <v>16</v>
      </c>
      <c r="D249" s="12">
        <v>16</v>
      </c>
      <c r="E249" s="17">
        <v>30.89</v>
      </c>
      <c r="F249" s="15"/>
      <c r="G249" s="6">
        <v>30.89</v>
      </c>
      <c r="H249" s="15"/>
      <c r="I249" s="6">
        <v>29.61</v>
      </c>
      <c r="J249" s="15"/>
      <c r="K249" s="6">
        <v>25.87</v>
      </c>
      <c r="L249" s="7"/>
    </row>
    <row r="250" spans="1:14" x14ac:dyDescent="0.25">
      <c r="B250">
        <v>1.1758</v>
      </c>
      <c r="C250" t="s">
        <v>11</v>
      </c>
      <c r="D250" s="12">
        <v>24</v>
      </c>
      <c r="E250" s="6">
        <v>25.22</v>
      </c>
      <c r="F250" s="15"/>
      <c r="G250" s="6">
        <v>25.22</v>
      </c>
      <c r="H250" s="15"/>
      <c r="I250" s="6">
        <v>25.22</v>
      </c>
      <c r="J250" s="15"/>
      <c r="K250" s="6">
        <v>22.6</v>
      </c>
      <c r="L250" s="7"/>
    </row>
    <row r="251" spans="1:14" x14ac:dyDescent="0.25">
      <c r="A251" t="str">
        <f>A252&amp;B252</f>
        <v>800S162-030</v>
      </c>
      <c r="D251" s="12">
        <v>12</v>
      </c>
      <c r="E251" s="6">
        <v>36.659999999999997</v>
      </c>
      <c r="F251" s="15"/>
      <c r="G251" s="6">
        <v>36.659999999999997</v>
      </c>
      <c r="H251" s="15"/>
      <c r="I251" s="6">
        <v>33.659999999999997</v>
      </c>
      <c r="J251" s="15"/>
      <c r="K251" s="6">
        <v>29.4</v>
      </c>
      <c r="L251" s="7"/>
    </row>
    <row r="252" spans="1:14" x14ac:dyDescent="0.25">
      <c r="A252">
        <v>800</v>
      </c>
      <c r="B252" t="s">
        <v>18</v>
      </c>
      <c r="D252" s="12">
        <v>16</v>
      </c>
      <c r="E252" s="17">
        <v>31.75</v>
      </c>
      <c r="F252" s="15"/>
      <c r="G252" s="6">
        <v>31.75</v>
      </c>
      <c r="H252" s="15"/>
      <c r="I252" s="6">
        <v>30.58</v>
      </c>
      <c r="J252" s="15"/>
      <c r="K252" s="6">
        <v>26.71</v>
      </c>
      <c r="L252" s="7"/>
    </row>
    <row r="253" spans="1:14" x14ac:dyDescent="0.25">
      <c r="B253">
        <v>1.2352000000000001</v>
      </c>
      <c r="C253" t="s">
        <v>11</v>
      </c>
      <c r="D253" s="12">
        <v>24</v>
      </c>
      <c r="E253" s="6">
        <v>25.92</v>
      </c>
      <c r="F253" s="15"/>
      <c r="G253" s="6">
        <v>25.92</v>
      </c>
      <c r="H253" s="15"/>
      <c r="I253" s="6">
        <v>25.92</v>
      </c>
      <c r="J253" s="15"/>
      <c r="K253" s="6">
        <v>23.34</v>
      </c>
      <c r="L253" s="7"/>
    </row>
    <row r="254" spans="1:14" x14ac:dyDescent="0.25">
      <c r="A254" t="str">
        <f>A255&amp;B255</f>
        <v>800S200-030</v>
      </c>
      <c r="D254" s="12">
        <v>12</v>
      </c>
      <c r="E254" s="6">
        <v>37.479999999999997</v>
      </c>
      <c r="F254" s="15"/>
      <c r="G254" s="6">
        <v>37.479999999999997</v>
      </c>
      <c r="H254" s="15"/>
      <c r="I254" s="6">
        <v>35.630000000000003</v>
      </c>
      <c r="J254" s="15"/>
      <c r="K254" s="6">
        <v>31.13</v>
      </c>
      <c r="L254" s="7"/>
      <c r="N254" t="s">
        <v>21</v>
      </c>
    </row>
    <row r="255" spans="1:14" x14ac:dyDescent="0.25">
      <c r="A255">
        <v>800</v>
      </c>
      <c r="B255" t="s">
        <v>19</v>
      </c>
      <c r="D255" s="12">
        <v>16</v>
      </c>
      <c r="E255" s="17">
        <v>32.450000000000003</v>
      </c>
      <c r="F255" s="15"/>
      <c r="G255" s="6">
        <v>32.450000000000003</v>
      </c>
      <c r="H255" s="15"/>
      <c r="I255" s="6">
        <v>32.369999999999997</v>
      </c>
      <c r="J255" s="15"/>
      <c r="K255" s="6">
        <v>28.28</v>
      </c>
      <c r="L255" s="7"/>
    </row>
    <row r="256" spans="1:14" ht="15.75" thickBot="1" x14ac:dyDescent="0.3">
      <c r="B256">
        <v>1.319</v>
      </c>
      <c r="C256" t="s">
        <v>11</v>
      </c>
      <c r="D256" s="13">
        <v>24</v>
      </c>
      <c r="E256" s="8">
        <v>26.5</v>
      </c>
      <c r="F256" s="16"/>
      <c r="G256" s="8">
        <v>26.5</v>
      </c>
      <c r="H256" s="16"/>
      <c r="I256" s="8">
        <v>26.5</v>
      </c>
      <c r="J256" s="16"/>
      <c r="K256" s="8">
        <v>24.7</v>
      </c>
      <c r="L256" s="9"/>
    </row>
    <row r="257" spans="1:5" x14ac:dyDescent="0.25">
      <c r="A257" t="s">
        <v>65</v>
      </c>
      <c r="D257" s="12">
        <v>12</v>
      </c>
      <c r="E257" s="45">
        <v>9.0833333333333339</v>
      </c>
    </row>
    <row r="258" spans="1:5" x14ac:dyDescent="0.25">
      <c r="D258" s="12">
        <v>16</v>
      </c>
      <c r="E258" s="45">
        <v>8.25</v>
      </c>
    </row>
    <row r="259" spans="1:5" x14ac:dyDescent="0.25">
      <c r="D259" s="12">
        <v>24</v>
      </c>
      <c r="E259" s="45">
        <v>7.25</v>
      </c>
    </row>
    <row r="260" spans="1:5" x14ac:dyDescent="0.25">
      <c r="A260" t="s">
        <v>66</v>
      </c>
      <c r="D260" s="12">
        <v>12</v>
      </c>
      <c r="E260" s="45">
        <v>12.666666666666666</v>
      </c>
    </row>
    <row r="261" spans="1:5" x14ac:dyDescent="0.25">
      <c r="D261" s="12">
        <v>16</v>
      </c>
      <c r="E261" s="45">
        <v>11</v>
      </c>
    </row>
    <row r="262" spans="1:5" ht="15.75" thickBot="1" x14ac:dyDescent="0.3">
      <c r="D262" s="13">
        <v>24</v>
      </c>
      <c r="E262" s="45">
        <v>9</v>
      </c>
    </row>
    <row r="263" spans="1:5" x14ac:dyDescent="0.25">
      <c r="A263" t="s">
        <v>67</v>
      </c>
      <c r="D263" s="12">
        <v>12</v>
      </c>
      <c r="E263" s="45">
        <v>15.166666666666666</v>
      </c>
    </row>
    <row r="264" spans="1:5" x14ac:dyDescent="0.25">
      <c r="D264" s="12">
        <v>16</v>
      </c>
      <c r="E264" s="45">
        <v>13.166666666666666</v>
      </c>
    </row>
    <row r="265" spans="1:5" x14ac:dyDescent="0.25">
      <c r="D265" s="12">
        <v>24</v>
      </c>
      <c r="E265" s="45">
        <v>10.75</v>
      </c>
    </row>
    <row r="266" spans="1:5" x14ac:dyDescent="0.25">
      <c r="A266" t="s">
        <v>68</v>
      </c>
      <c r="D266" s="12">
        <v>12</v>
      </c>
      <c r="E266" s="45">
        <v>15.416666666666666</v>
      </c>
    </row>
    <row r="267" spans="1:5" x14ac:dyDescent="0.25">
      <c r="D267" s="12">
        <v>16</v>
      </c>
      <c r="E267" s="45">
        <v>13.416666666666666</v>
      </c>
    </row>
    <row r="268" spans="1:5" ht="15.75" thickBot="1" x14ac:dyDescent="0.3">
      <c r="D268" s="13">
        <v>24</v>
      </c>
      <c r="E268" s="45">
        <v>10.916666666666666</v>
      </c>
    </row>
    <row r="269" spans="1:5" x14ac:dyDescent="0.25">
      <c r="A269" t="s">
        <v>69</v>
      </c>
      <c r="D269" s="12">
        <v>12</v>
      </c>
      <c r="E269" s="45">
        <v>16.25</v>
      </c>
    </row>
    <row r="270" spans="1:5" x14ac:dyDescent="0.25">
      <c r="D270" s="12">
        <v>16</v>
      </c>
      <c r="E270" s="45">
        <v>14.083333333333334</v>
      </c>
    </row>
    <row r="271" spans="1:5" x14ac:dyDescent="0.25">
      <c r="D271" s="12">
        <v>24</v>
      </c>
      <c r="E271" s="45">
        <v>11.5</v>
      </c>
    </row>
    <row r="272" spans="1:5" x14ac:dyDescent="0.25">
      <c r="A272" t="s">
        <v>70</v>
      </c>
      <c r="D272" s="12">
        <v>12</v>
      </c>
      <c r="E272" s="45">
        <v>18.833333333333332</v>
      </c>
    </row>
    <row r="273" spans="1:5" x14ac:dyDescent="0.25">
      <c r="D273" s="12">
        <v>16</v>
      </c>
      <c r="E273" s="45">
        <v>16.333333333333332</v>
      </c>
    </row>
    <row r="274" spans="1:5" ht="15.75" thickBot="1" x14ac:dyDescent="0.3">
      <c r="D274" s="13">
        <v>24</v>
      </c>
      <c r="E274" s="45">
        <v>13.333333333333334</v>
      </c>
    </row>
    <row r="275" spans="1:5" ht="15.75" x14ac:dyDescent="0.3">
      <c r="A275" s="47" t="s">
        <v>71</v>
      </c>
      <c r="D275" s="12">
        <v>12</v>
      </c>
      <c r="E275" s="46">
        <v>9.5</v>
      </c>
    </row>
    <row r="276" spans="1:5" x14ac:dyDescent="0.25">
      <c r="A276" s="22"/>
      <c r="D276" s="12">
        <v>16</v>
      </c>
      <c r="E276" s="46">
        <v>8.6666666666666661</v>
      </c>
    </row>
    <row r="277" spans="1:5" x14ac:dyDescent="0.25">
      <c r="A277" s="23"/>
      <c r="D277" s="12">
        <v>24</v>
      </c>
      <c r="E277" s="46">
        <v>7.583333333333333</v>
      </c>
    </row>
    <row r="278" spans="1:5" ht="15.75" x14ac:dyDescent="0.3">
      <c r="A278" s="48" t="s">
        <v>72</v>
      </c>
      <c r="D278" s="12">
        <v>12</v>
      </c>
      <c r="E278" s="46">
        <v>11</v>
      </c>
    </row>
    <row r="279" spans="1:5" x14ac:dyDescent="0.25">
      <c r="A279" s="24"/>
      <c r="D279" s="12">
        <v>16</v>
      </c>
      <c r="E279" s="46">
        <v>10</v>
      </c>
    </row>
    <row r="280" spans="1:5" ht="15.75" thickBot="1" x14ac:dyDescent="0.3">
      <c r="A280" s="24"/>
      <c r="D280" s="13">
        <v>24</v>
      </c>
      <c r="E280" s="46">
        <v>8.75</v>
      </c>
    </row>
    <row r="281" spans="1:5" ht="15.75" x14ac:dyDescent="0.3">
      <c r="A281" s="49" t="s">
        <v>73</v>
      </c>
      <c r="D281" s="12">
        <v>12</v>
      </c>
      <c r="E281" s="46">
        <v>13.25</v>
      </c>
    </row>
    <row r="282" spans="1:5" x14ac:dyDescent="0.25">
      <c r="A282" s="22"/>
      <c r="D282" s="12">
        <v>16</v>
      </c>
      <c r="E282" s="46">
        <v>12.083333333333334</v>
      </c>
    </row>
    <row r="283" spans="1:5" x14ac:dyDescent="0.25">
      <c r="A283" s="23"/>
      <c r="D283" s="12">
        <v>24</v>
      </c>
      <c r="E283" s="46">
        <v>9.8333333333333339</v>
      </c>
    </row>
    <row r="284" spans="1:5" ht="15.75" x14ac:dyDescent="0.3">
      <c r="A284" s="48" t="s">
        <v>74</v>
      </c>
      <c r="D284" s="12">
        <v>12</v>
      </c>
      <c r="E284" s="46">
        <v>14.25</v>
      </c>
    </row>
    <row r="285" spans="1:5" x14ac:dyDescent="0.25">
      <c r="A285" s="24"/>
      <c r="D285" s="12">
        <v>16</v>
      </c>
      <c r="E285" s="46">
        <v>12.916666666666666</v>
      </c>
    </row>
    <row r="286" spans="1:5" ht="15.75" thickBot="1" x14ac:dyDescent="0.3">
      <c r="A286" s="25"/>
      <c r="D286" s="13">
        <v>24</v>
      </c>
      <c r="E286" s="46">
        <v>11.25</v>
      </c>
    </row>
    <row r="287" spans="1:5" ht="15.75" x14ac:dyDescent="0.3">
      <c r="A287" s="47" t="s">
        <v>75</v>
      </c>
      <c r="D287" s="12">
        <v>12</v>
      </c>
      <c r="E287" s="46">
        <v>16.583333333333332</v>
      </c>
    </row>
    <row r="288" spans="1:5" x14ac:dyDescent="0.25">
      <c r="A288" s="22"/>
      <c r="D288" s="12">
        <v>16</v>
      </c>
      <c r="E288" s="46">
        <v>14.416666666666666</v>
      </c>
    </row>
    <row r="289" spans="1:5" x14ac:dyDescent="0.25">
      <c r="A289" s="23"/>
      <c r="D289" s="12">
        <v>24</v>
      </c>
      <c r="E289" s="46">
        <v>11.75</v>
      </c>
    </row>
    <row r="290" spans="1:5" ht="15.75" x14ac:dyDescent="0.3">
      <c r="A290" s="48" t="s">
        <v>76</v>
      </c>
      <c r="D290" s="12">
        <v>12</v>
      </c>
      <c r="E290" s="46">
        <v>18.416666666666668</v>
      </c>
    </row>
    <row r="291" spans="1:5" x14ac:dyDescent="0.25">
      <c r="A291" s="24"/>
      <c r="D291" s="12">
        <v>16</v>
      </c>
      <c r="E291" s="46">
        <v>16.666666666666668</v>
      </c>
    </row>
    <row r="292" spans="1:5" ht="15.75" thickBot="1" x14ac:dyDescent="0.3">
      <c r="A292" s="25"/>
      <c r="D292" s="13">
        <v>24</v>
      </c>
      <c r="E292" s="46">
        <v>13.666666666666666</v>
      </c>
    </row>
    <row r="293" spans="1:5" ht="15.75" x14ac:dyDescent="0.3">
      <c r="A293" s="47" t="s">
        <v>77</v>
      </c>
      <c r="D293" s="12">
        <v>12</v>
      </c>
      <c r="E293" s="46">
        <v>16.916666666666668</v>
      </c>
    </row>
    <row r="294" spans="1:5" x14ac:dyDescent="0.25">
      <c r="A294" s="22"/>
      <c r="D294" s="12">
        <v>16</v>
      </c>
      <c r="E294" s="46">
        <v>14.666666666666666</v>
      </c>
    </row>
    <row r="295" spans="1:5" x14ac:dyDescent="0.25">
      <c r="A295" s="23"/>
      <c r="D295" s="12">
        <v>24</v>
      </c>
      <c r="E295" s="46">
        <v>12</v>
      </c>
    </row>
    <row r="296" spans="1:5" ht="15.75" x14ac:dyDescent="0.3">
      <c r="A296" s="48" t="s">
        <v>78</v>
      </c>
      <c r="D296" s="12">
        <v>12</v>
      </c>
      <c r="E296" s="46">
        <v>19</v>
      </c>
    </row>
    <row r="297" spans="1:5" x14ac:dyDescent="0.25">
      <c r="A297" s="24"/>
      <c r="D297" s="12">
        <v>16</v>
      </c>
      <c r="E297" s="46">
        <v>17</v>
      </c>
    </row>
    <row r="298" spans="1:5" ht="15.75" thickBot="1" x14ac:dyDescent="0.3">
      <c r="A298" s="25"/>
      <c r="D298" s="13">
        <v>24</v>
      </c>
      <c r="E298" s="46">
        <v>13.916666666666666</v>
      </c>
    </row>
    <row r="299" spans="1:5" ht="15.75" x14ac:dyDescent="0.3">
      <c r="A299" s="47" t="s">
        <v>79</v>
      </c>
      <c r="D299" s="12">
        <v>12</v>
      </c>
      <c r="E299" s="46">
        <v>17.833333333333332</v>
      </c>
    </row>
    <row r="300" spans="1:5" x14ac:dyDescent="0.25">
      <c r="A300" s="22"/>
      <c r="D300" s="12">
        <v>16</v>
      </c>
      <c r="E300" s="46">
        <v>15.416666666666666</v>
      </c>
    </row>
    <row r="301" spans="1:5" x14ac:dyDescent="0.25">
      <c r="A301" s="23"/>
      <c r="D301" s="12">
        <v>24</v>
      </c>
      <c r="E301" s="46">
        <v>12.583333333333334</v>
      </c>
    </row>
    <row r="302" spans="1:5" ht="15.75" x14ac:dyDescent="0.3">
      <c r="A302" s="48" t="s">
        <v>81</v>
      </c>
      <c r="D302" s="12">
        <v>12</v>
      </c>
      <c r="E302" s="46">
        <v>20.5</v>
      </c>
    </row>
    <row r="303" spans="1:5" x14ac:dyDescent="0.25">
      <c r="A303" s="24"/>
      <c r="D303" s="12">
        <v>16</v>
      </c>
      <c r="E303" s="46">
        <v>17.916666666666668</v>
      </c>
    </row>
    <row r="304" spans="1:5" ht="15.75" thickBot="1" x14ac:dyDescent="0.3">
      <c r="A304" s="25"/>
      <c r="D304" s="13">
        <v>24</v>
      </c>
      <c r="E304" s="46">
        <v>14.666666666666666</v>
      </c>
    </row>
    <row r="305" spans="1:5" ht="15.75" x14ac:dyDescent="0.3">
      <c r="A305" s="47" t="s">
        <v>80</v>
      </c>
      <c r="D305" s="12">
        <v>12</v>
      </c>
      <c r="E305" s="46">
        <v>20.666666666666668</v>
      </c>
    </row>
    <row r="306" spans="1:5" x14ac:dyDescent="0.25">
      <c r="A306" s="22"/>
      <c r="D306" s="12">
        <v>16</v>
      </c>
      <c r="E306" s="46">
        <v>17.916666666666668</v>
      </c>
    </row>
    <row r="307" spans="1:5" x14ac:dyDescent="0.25">
      <c r="D307" s="12">
        <v>24</v>
      </c>
      <c r="E307" s="46">
        <v>14.666666666666666</v>
      </c>
    </row>
    <row r="308" spans="1:5" ht="15.75" x14ac:dyDescent="0.3">
      <c r="A308" s="47" t="s">
        <v>82</v>
      </c>
      <c r="D308" s="12">
        <v>12</v>
      </c>
      <c r="E308" s="46">
        <v>24.25</v>
      </c>
    </row>
    <row r="309" spans="1:5" x14ac:dyDescent="0.25">
      <c r="A309" s="27"/>
      <c r="D309" s="12">
        <v>16</v>
      </c>
      <c r="E309" s="46">
        <v>21</v>
      </c>
    </row>
    <row r="310" spans="1:5" ht="15.75" thickBot="1" x14ac:dyDescent="0.3">
      <c r="A310" s="28"/>
      <c r="D310" s="13">
        <v>24</v>
      </c>
      <c r="E310" s="46">
        <v>17.166666666666668</v>
      </c>
    </row>
    <row r="311" spans="1:5" ht="15.75" x14ac:dyDescent="0.3">
      <c r="A311" s="48" t="s">
        <v>83</v>
      </c>
      <c r="D311" s="12">
        <v>12</v>
      </c>
      <c r="E311" s="46">
        <v>21.5</v>
      </c>
    </row>
    <row r="312" spans="1:5" x14ac:dyDescent="0.25">
      <c r="A312" s="30"/>
      <c r="D312" s="12">
        <v>16</v>
      </c>
      <c r="E312" s="46">
        <v>18.583333333333332</v>
      </c>
    </row>
    <row r="313" spans="1:5" x14ac:dyDescent="0.25">
      <c r="A313" s="30"/>
      <c r="D313" s="12">
        <v>24</v>
      </c>
      <c r="E313" s="46">
        <v>15.166666666666666</v>
      </c>
    </row>
    <row r="314" spans="1:5" ht="15.75" x14ac:dyDescent="0.3">
      <c r="A314" s="49" t="s">
        <v>84</v>
      </c>
      <c r="D314" s="12">
        <v>12</v>
      </c>
      <c r="E314" s="46">
        <v>25.25</v>
      </c>
    </row>
    <row r="315" spans="1:5" x14ac:dyDescent="0.25">
      <c r="A315" s="27"/>
      <c r="D315" s="12">
        <v>16</v>
      </c>
      <c r="E315" s="46">
        <v>21.833333333333332</v>
      </c>
    </row>
    <row r="316" spans="1:5" ht="15.75" thickBot="1" x14ac:dyDescent="0.3">
      <c r="A316" s="32"/>
      <c r="D316" s="13">
        <v>24</v>
      </c>
      <c r="E316" s="46">
        <v>17.833333333333332</v>
      </c>
    </row>
    <row r="317" spans="1:5" ht="15.75" x14ac:dyDescent="0.3">
      <c r="A317" s="33" t="s">
        <v>50</v>
      </c>
      <c r="B317" t="s">
        <v>93</v>
      </c>
      <c r="D317" s="12">
        <v>12</v>
      </c>
      <c r="E317" s="46">
        <v>10.333333333333334</v>
      </c>
    </row>
    <row r="318" spans="1:5" x14ac:dyDescent="0.25">
      <c r="A318" s="30"/>
      <c r="D318" s="12">
        <v>16</v>
      </c>
      <c r="E318" s="46">
        <v>9.4166666666666661</v>
      </c>
    </row>
    <row r="319" spans="1:5" x14ac:dyDescent="0.25">
      <c r="A319" s="31"/>
      <c r="D319" s="12">
        <v>24</v>
      </c>
      <c r="E319" s="46">
        <v>8.25</v>
      </c>
    </row>
    <row r="320" spans="1:5" ht="15.75" x14ac:dyDescent="0.3">
      <c r="A320" s="47" t="s">
        <v>85</v>
      </c>
      <c r="D320" s="12">
        <v>12</v>
      </c>
      <c r="E320" s="46">
        <v>11.166666666666666</v>
      </c>
    </row>
    <row r="321" spans="1:5" x14ac:dyDescent="0.25">
      <c r="A321" s="27"/>
      <c r="D321" s="12">
        <v>16</v>
      </c>
      <c r="E321" s="46">
        <v>10.083333333333334</v>
      </c>
    </row>
    <row r="322" spans="1:5" ht="15.75" thickBot="1" x14ac:dyDescent="0.3">
      <c r="A322" s="28"/>
      <c r="D322" s="13">
        <v>24</v>
      </c>
      <c r="E322" s="46">
        <v>8.8333333333333339</v>
      </c>
    </row>
    <row r="323" spans="1:5" ht="15.75" x14ac:dyDescent="0.3">
      <c r="A323" s="29" t="s">
        <v>51</v>
      </c>
      <c r="D323" s="12">
        <v>12</v>
      </c>
      <c r="E323" s="46">
        <v>11.416666666666666</v>
      </c>
    </row>
    <row r="324" spans="1:5" x14ac:dyDescent="0.25">
      <c r="A324" s="30"/>
      <c r="D324" s="12">
        <v>16</v>
      </c>
      <c r="E324" s="46">
        <v>10.333333333333334</v>
      </c>
    </row>
    <row r="325" spans="1:5" x14ac:dyDescent="0.25">
      <c r="A325" s="31"/>
      <c r="D325" s="12">
        <v>24</v>
      </c>
      <c r="E325" s="46">
        <v>9.0833333333333339</v>
      </c>
    </row>
    <row r="326" spans="1:5" ht="15.75" x14ac:dyDescent="0.3">
      <c r="A326" s="26" t="s">
        <v>52</v>
      </c>
      <c r="B326" t="s">
        <v>94</v>
      </c>
      <c r="D326" s="12">
        <v>12</v>
      </c>
      <c r="E326" s="46">
        <v>14.416666666666666</v>
      </c>
    </row>
    <row r="327" spans="1:5" x14ac:dyDescent="0.25">
      <c r="A327" s="27"/>
      <c r="D327" s="12">
        <v>16</v>
      </c>
      <c r="E327" s="46">
        <v>13.083333333333334</v>
      </c>
    </row>
    <row r="328" spans="1:5" ht="15.75" thickBot="1" x14ac:dyDescent="0.3">
      <c r="A328" s="28"/>
      <c r="D328" s="13">
        <v>24</v>
      </c>
      <c r="E328" s="46">
        <v>11.416666666666666</v>
      </c>
    </row>
    <row r="329" spans="1:5" ht="15.75" x14ac:dyDescent="0.3">
      <c r="A329" s="48" t="s">
        <v>86</v>
      </c>
      <c r="D329" s="12">
        <v>12</v>
      </c>
      <c r="E329" s="46">
        <v>15.416666666666666</v>
      </c>
    </row>
    <row r="330" spans="1:5" x14ac:dyDescent="0.25">
      <c r="A330" s="30"/>
      <c r="D330" s="12">
        <v>16</v>
      </c>
      <c r="E330" s="46">
        <v>14</v>
      </c>
    </row>
    <row r="331" spans="1:5" x14ac:dyDescent="0.25">
      <c r="A331" s="31"/>
      <c r="D331" s="12">
        <v>24</v>
      </c>
      <c r="E331" s="46">
        <v>12.25</v>
      </c>
    </row>
    <row r="332" spans="1:5" ht="15.75" x14ac:dyDescent="0.3">
      <c r="A332" s="26" t="s">
        <v>53</v>
      </c>
      <c r="D332" s="12">
        <v>12</v>
      </c>
      <c r="E332" s="46">
        <v>15.833333333333334</v>
      </c>
    </row>
    <row r="333" spans="1:5" x14ac:dyDescent="0.25">
      <c r="A333" s="27"/>
      <c r="D333" s="12">
        <v>16</v>
      </c>
      <c r="E333" s="46">
        <v>14.416666666666666</v>
      </c>
    </row>
    <row r="334" spans="1:5" ht="15.75" thickBot="1" x14ac:dyDescent="0.3">
      <c r="A334" s="28"/>
      <c r="D334" s="13">
        <v>24</v>
      </c>
      <c r="E334" s="46">
        <v>12.583333333333334</v>
      </c>
    </row>
    <row r="335" spans="1:5" ht="15.75" x14ac:dyDescent="0.3">
      <c r="A335" s="29" t="s">
        <v>54</v>
      </c>
      <c r="D335" s="12">
        <v>12</v>
      </c>
      <c r="E335" s="46">
        <v>18.75</v>
      </c>
    </row>
    <row r="336" spans="1:5" x14ac:dyDescent="0.25">
      <c r="A336" s="30"/>
      <c r="D336" s="12">
        <v>16</v>
      </c>
      <c r="E336" s="46">
        <v>16.916666666666668</v>
      </c>
    </row>
    <row r="337" spans="1:5" x14ac:dyDescent="0.25">
      <c r="A337" s="31"/>
      <c r="D337" s="12">
        <v>24</v>
      </c>
      <c r="E337" s="46">
        <v>13.833333333333334</v>
      </c>
    </row>
    <row r="338" spans="1:5" ht="15.75" x14ac:dyDescent="0.3">
      <c r="A338" s="47" t="s">
        <v>87</v>
      </c>
      <c r="D338" s="12">
        <v>12</v>
      </c>
      <c r="E338" s="46">
        <v>20</v>
      </c>
    </row>
    <row r="339" spans="1:5" x14ac:dyDescent="0.25">
      <c r="A339" s="28"/>
      <c r="D339" s="12">
        <v>16</v>
      </c>
      <c r="E339" s="46">
        <v>18.25</v>
      </c>
    </row>
    <row r="340" spans="1:5" ht="15.75" thickBot="1" x14ac:dyDescent="0.3">
      <c r="D340" s="13">
        <v>24</v>
      </c>
      <c r="E340" s="46">
        <v>15.916666666666666</v>
      </c>
    </row>
    <row r="341" spans="1:5" ht="15.75" x14ac:dyDescent="0.3">
      <c r="A341" s="35" t="s">
        <v>55</v>
      </c>
      <c r="D341" s="12">
        <v>12</v>
      </c>
      <c r="E341" s="46">
        <v>20.583333333333332</v>
      </c>
    </row>
    <row r="342" spans="1:5" x14ac:dyDescent="0.25">
      <c r="A342" s="36"/>
      <c r="D342" s="12">
        <v>16</v>
      </c>
      <c r="E342" s="46">
        <v>18.666666666666668</v>
      </c>
    </row>
    <row r="343" spans="1:5" x14ac:dyDescent="0.25">
      <c r="A343" s="37"/>
      <c r="D343" s="12">
        <v>24</v>
      </c>
      <c r="E343" s="46">
        <v>16.333333333333332</v>
      </c>
    </row>
    <row r="344" spans="1:5" ht="15.75" x14ac:dyDescent="0.3">
      <c r="A344" s="38" t="s">
        <v>56</v>
      </c>
      <c r="D344" s="12">
        <v>12</v>
      </c>
      <c r="E344" s="46">
        <v>19.25</v>
      </c>
    </row>
    <row r="345" spans="1:5" x14ac:dyDescent="0.25">
      <c r="A345" s="39"/>
      <c r="D345" s="12">
        <v>16</v>
      </c>
      <c r="E345" s="46">
        <v>17.25</v>
      </c>
    </row>
    <row r="346" spans="1:5" ht="15.75" thickBot="1" x14ac:dyDescent="0.3">
      <c r="A346" s="40"/>
      <c r="D346" s="13">
        <v>24</v>
      </c>
      <c r="E346" s="46">
        <v>14.083333333333334</v>
      </c>
    </row>
    <row r="347" spans="1:5" ht="15.75" x14ac:dyDescent="0.3">
      <c r="A347" s="47" t="s">
        <v>88</v>
      </c>
      <c r="D347" s="12">
        <v>12</v>
      </c>
      <c r="E347" s="46">
        <v>20.583333333333332</v>
      </c>
    </row>
    <row r="348" spans="1:5" x14ac:dyDescent="0.25">
      <c r="A348" s="36"/>
      <c r="D348" s="12">
        <v>16</v>
      </c>
      <c r="E348" s="46">
        <v>18.75</v>
      </c>
    </row>
    <row r="349" spans="1:5" x14ac:dyDescent="0.25">
      <c r="A349" s="36"/>
      <c r="D349" s="12">
        <v>24</v>
      </c>
      <c r="E349" s="46">
        <v>16.25</v>
      </c>
    </row>
    <row r="350" spans="1:5" ht="15.75" x14ac:dyDescent="0.3">
      <c r="A350" s="39" t="s">
        <v>57</v>
      </c>
      <c r="D350" s="12">
        <v>12</v>
      </c>
      <c r="E350" s="46">
        <v>21.083333333333332</v>
      </c>
    </row>
    <row r="351" spans="1:5" x14ac:dyDescent="0.25">
      <c r="A351" s="39"/>
      <c r="D351" s="12">
        <v>16</v>
      </c>
      <c r="E351" s="46">
        <v>19.166666666666668</v>
      </c>
    </row>
    <row r="352" spans="1:5" ht="15.75" thickBot="1" x14ac:dyDescent="0.3">
      <c r="A352" s="40"/>
      <c r="D352" s="13">
        <v>24</v>
      </c>
      <c r="E352" s="46">
        <v>16.75</v>
      </c>
    </row>
    <row r="353" spans="1:5" ht="15.75" x14ac:dyDescent="0.3">
      <c r="A353" s="35" t="s">
        <v>58</v>
      </c>
      <c r="D353" s="12">
        <v>12</v>
      </c>
      <c r="E353" s="46">
        <v>20.916666666666668</v>
      </c>
    </row>
    <row r="354" spans="1:5" x14ac:dyDescent="0.25">
      <c r="A354" s="36"/>
      <c r="D354" s="12">
        <v>16</v>
      </c>
      <c r="E354" s="46">
        <v>18.166666666666668</v>
      </c>
    </row>
    <row r="355" spans="1:5" x14ac:dyDescent="0.25">
      <c r="A355" s="37"/>
      <c r="D355" s="12">
        <v>24</v>
      </c>
      <c r="E355" s="46">
        <v>14.833333333333334</v>
      </c>
    </row>
    <row r="356" spans="1:5" ht="15.75" x14ac:dyDescent="0.3">
      <c r="A356" s="48" t="s">
        <v>89</v>
      </c>
      <c r="D356" s="12">
        <v>12</v>
      </c>
      <c r="E356" s="46">
        <v>22.25</v>
      </c>
    </row>
    <row r="357" spans="1:5" x14ac:dyDescent="0.25">
      <c r="A357" s="39"/>
      <c r="D357" s="12">
        <v>16</v>
      </c>
      <c r="E357" s="46">
        <v>20.25</v>
      </c>
    </row>
    <row r="358" spans="1:5" ht="15.75" thickBot="1" x14ac:dyDescent="0.3">
      <c r="A358" s="40"/>
      <c r="D358" s="13">
        <v>24</v>
      </c>
      <c r="E358" s="46">
        <v>17.166666666666668</v>
      </c>
    </row>
    <row r="359" spans="1:5" ht="15.75" x14ac:dyDescent="0.3">
      <c r="A359" s="35" t="s">
        <v>59</v>
      </c>
      <c r="D359" s="12">
        <v>12</v>
      </c>
      <c r="E359" s="46">
        <v>22.833333333333332</v>
      </c>
    </row>
    <row r="360" spans="1:5" x14ac:dyDescent="0.25">
      <c r="A360" s="36"/>
      <c r="D360" s="12">
        <v>16</v>
      </c>
      <c r="E360" s="46">
        <v>20.75</v>
      </c>
    </row>
    <row r="361" spans="1:5" x14ac:dyDescent="0.25">
      <c r="A361" s="37"/>
      <c r="D361" s="12">
        <v>24</v>
      </c>
      <c r="E361" s="46">
        <v>18.083333333333332</v>
      </c>
    </row>
    <row r="362" spans="1:5" ht="15.75" x14ac:dyDescent="0.3">
      <c r="A362" s="38" t="s">
        <v>60</v>
      </c>
      <c r="D362" s="12">
        <v>12</v>
      </c>
      <c r="E362" s="46">
        <v>24.583333333333332</v>
      </c>
    </row>
    <row r="363" spans="1:5" x14ac:dyDescent="0.25">
      <c r="A363" s="39"/>
      <c r="D363" s="12">
        <v>16</v>
      </c>
      <c r="E363" s="46">
        <v>21.25</v>
      </c>
    </row>
    <row r="364" spans="1:5" ht="15.75" thickBot="1" x14ac:dyDescent="0.3">
      <c r="A364" s="40"/>
      <c r="D364" s="13">
        <v>24</v>
      </c>
      <c r="E364" s="46">
        <v>17.416666666666668</v>
      </c>
    </row>
    <row r="365" spans="1:5" ht="15.75" x14ac:dyDescent="0.3">
      <c r="A365" s="47" t="s">
        <v>90</v>
      </c>
      <c r="D365" s="12">
        <v>12</v>
      </c>
      <c r="E365" s="46">
        <v>28.5</v>
      </c>
    </row>
    <row r="366" spans="1:5" x14ac:dyDescent="0.25">
      <c r="A366" s="36"/>
      <c r="D366" s="12">
        <v>16</v>
      </c>
      <c r="E366" s="46">
        <v>24.666666666666668</v>
      </c>
    </row>
    <row r="367" spans="1:5" x14ac:dyDescent="0.25">
      <c r="A367" s="37"/>
      <c r="D367" s="12">
        <v>24</v>
      </c>
      <c r="E367" s="46">
        <v>20.166666666666668</v>
      </c>
    </row>
    <row r="368" spans="1:5" ht="15.75" x14ac:dyDescent="0.3">
      <c r="A368" s="38" t="s">
        <v>61</v>
      </c>
      <c r="D368" s="12">
        <v>12</v>
      </c>
      <c r="E368" s="46">
        <v>29.083333333333332</v>
      </c>
    </row>
    <row r="369" spans="1:5" x14ac:dyDescent="0.25">
      <c r="A369" s="39"/>
      <c r="D369" s="12">
        <v>16</v>
      </c>
      <c r="E369" s="46">
        <v>26.416666666666668</v>
      </c>
    </row>
    <row r="370" spans="1:5" ht="15.75" thickBot="1" x14ac:dyDescent="0.3">
      <c r="A370" s="40"/>
      <c r="D370" s="13">
        <v>24</v>
      </c>
      <c r="E370" s="46">
        <v>21.666666666666668</v>
      </c>
    </row>
    <row r="371" spans="1:5" ht="15.75" x14ac:dyDescent="0.3">
      <c r="A371" s="47" t="s">
        <v>95</v>
      </c>
      <c r="D371" s="12">
        <v>12</v>
      </c>
      <c r="E371" s="46">
        <v>25.5</v>
      </c>
    </row>
    <row r="372" spans="1:5" x14ac:dyDescent="0.25">
      <c r="A372" s="36"/>
      <c r="D372" s="12">
        <v>16</v>
      </c>
      <c r="E372" s="46">
        <v>22.083333333333332</v>
      </c>
    </row>
    <row r="373" spans="1:5" x14ac:dyDescent="0.25">
      <c r="D373" s="12">
        <v>24</v>
      </c>
      <c r="E373" s="46">
        <v>18.083333333333332</v>
      </c>
    </row>
    <row r="374" spans="1:5" ht="15.75" x14ac:dyDescent="0.3">
      <c r="A374" s="47" t="s">
        <v>91</v>
      </c>
      <c r="D374" s="12">
        <v>12</v>
      </c>
      <c r="E374" s="46">
        <v>29.666666666666668</v>
      </c>
    </row>
    <row r="375" spans="1:5" x14ac:dyDescent="0.25">
      <c r="A375" s="41"/>
      <c r="D375" s="12">
        <v>16</v>
      </c>
      <c r="E375" s="46">
        <v>25.666666666666668</v>
      </c>
    </row>
    <row r="376" spans="1:5" ht="15.75" thickBot="1" x14ac:dyDescent="0.3">
      <c r="A376" s="42"/>
      <c r="D376" s="13">
        <v>24</v>
      </c>
      <c r="E376" s="46">
        <v>21</v>
      </c>
    </row>
    <row r="377" spans="1:5" ht="15.75" x14ac:dyDescent="0.3">
      <c r="A377" s="43" t="s">
        <v>62</v>
      </c>
      <c r="D377" s="12">
        <v>12</v>
      </c>
      <c r="E377" s="46">
        <v>31.833333333333332</v>
      </c>
    </row>
    <row r="378" spans="1:5" x14ac:dyDescent="0.25">
      <c r="A378" s="44"/>
      <c r="D378" s="12">
        <v>16</v>
      </c>
      <c r="E378" s="46">
        <v>27.666666666666668</v>
      </c>
    </row>
    <row r="379" spans="1:5" x14ac:dyDescent="0.25">
      <c r="D379" s="12">
        <v>24</v>
      </c>
      <c r="E379" s="46">
        <v>22.583333333333332</v>
      </c>
    </row>
    <row r="380" spans="1:5" x14ac:dyDescent="0.25">
      <c r="C380" s="6"/>
      <c r="D380" s="6"/>
      <c r="E380" s="6"/>
    </row>
    <row r="381" spans="1:5" x14ac:dyDescent="0.25">
      <c r="C381" s="6"/>
      <c r="D381" s="6"/>
      <c r="E381" s="6"/>
    </row>
    <row r="382" spans="1:5" x14ac:dyDescent="0.25">
      <c r="C382" s="6"/>
      <c r="D382" s="6"/>
      <c r="E382" s="6"/>
    </row>
  </sheetData>
  <conditionalFormatting sqref="B308:B1048576 B1:B306">
    <cfRule type="endsWith" dxfId="3" priority="4" operator="endsWith" text="*">
      <formula>RIGHT(B1,LEN("*"))="*"</formula>
    </cfRule>
  </conditionalFormatting>
  <conditionalFormatting sqref="N254">
    <cfRule type="containsText" dxfId="2" priority="2" operator="containsText" text="3d4">
      <formula>NOT(ISERROR(SEARCH("3d4",N254)))</formula>
    </cfRule>
    <cfRule type="containsText" dxfId="1" priority="3" operator="containsText" text="024">
      <formula>NOT(ISERROR(SEARCH("024",N254)))</formula>
    </cfRule>
  </conditionalFormatting>
  <conditionalFormatting sqref="A1:A1048576">
    <cfRule type="containsText" dxfId="0" priority="1" operator="containsText" text="S125-3D4">
      <formula>NOT(ISERROR(SEARCH("S125-3D4",A1)))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7.EQ</vt:lpstr>
      <vt:lpstr>CALCS</vt:lpstr>
      <vt:lpstr>DATA</vt:lpstr>
    </vt:vector>
  </TitlesOfParts>
  <Company>Steeler,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Goldsmith</dc:creator>
  <cp:lastModifiedBy>Josh Gabel</cp:lastModifiedBy>
  <dcterms:created xsi:type="dcterms:W3CDTF">2015-02-19T15:47:49Z</dcterms:created>
  <dcterms:modified xsi:type="dcterms:W3CDTF">2015-07-10T16:28:30Z</dcterms:modified>
</cp:coreProperties>
</file>